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drovam\Documents\respirátory\info web a prehledy\"/>
    </mc:Choice>
  </mc:AlternateContent>
  <xr:revisionPtr revIDLastSave="0" documentId="8_{A1884492-4449-4199-B57E-B32A10E2C092}" xr6:coauthVersionLast="36" xr6:coauthVersionMax="36" xr10:uidLastSave="{00000000-0000-0000-0000-000000000000}"/>
  <workbookProtection workbookAlgorithmName="SHA-512" workbookHashValue="TszMo1C3ObLVshqbf6fxugPsmrwcoXYPt5b7cpzoZkD5J6kVt29EHUpx3sD2NjWP268FX2IFyQYWMYGxOrI4Kw==" workbookSaltValue="nQBjeU/6DQaqXRlh7aGqCA==" workbookSpinCount="100000" lockStructure="1"/>
  <bookViews>
    <workbookView xWindow="0" yWindow="0" windowWidth="23040" windowHeight="9780" xr2:uid="{D495A957-449F-4CA4-AD91-964C06C2D1C5}"/>
  </bookViews>
  <sheets>
    <sheet name="ocenění 12.2.2021" sheetId="1" r:id="rId1"/>
    <sheet name="Zápis o převzetí k tisku" sheetId="2" r:id="rId2"/>
    <sheet name="vzorce" sheetId="3" state="hidden" r:id="rId3"/>
  </sheets>
  <definedNames>
    <definedName name="_xlnm._FilterDatabase" localSheetId="0" hidden="1">'ocenění 12.2.2021'!$A$1:$N$219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4" i="2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" i="1"/>
  <c r="B2" i="3" l="1"/>
  <c r="D2" i="3" s="1"/>
  <c r="D3" i="3" l="1"/>
  <c r="C14" i="2" s="1"/>
  <c r="D23" i="2"/>
  <c r="D21" i="2"/>
  <c r="D19" i="2"/>
  <c r="B6" i="3"/>
  <c r="B7" i="3"/>
  <c r="C10" i="2"/>
  <c r="C12" i="2" l="1"/>
</calcChain>
</file>

<file path=xl/sharedStrings.xml><?xml version="1.0" encoding="utf-8"?>
<sst xmlns="http://schemas.openxmlformats.org/spreadsheetml/2006/main" count="1778" uniqueCount="430">
  <si>
    <t>ORP</t>
  </si>
  <si>
    <t>OKRES</t>
  </si>
  <si>
    <t>ULICE</t>
  </si>
  <si>
    <t>privátní</t>
  </si>
  <si>
    <t xml:space="preserve">Cheb </t>
  </si>
  <si>
    <t>Krajský úřad Karlovarského kraje</t>
  </si>
  <si>
    <t>MŠ PRAMÍNEK, v.o.s.</t>
  </si>
  <si>
    <t>Tyršova 438/19</t>
  </si>
  <si>
    <t>Mariánské Lázně</t>
  </si>
  <si>
    <t>Svob.cheb.škola, ZŠ a gymnázium s.r.o.</t>
  </si>
  <si>
    <t>Jánské náměstí 256/15</t>
  </si>
  <si>
    <t>Cheb</t>
  </si>
  <si>
    <t>kraj</t>
  </si>
  <si>
    <t>ZŠ a MŠ při Léčeb.lázních Lázně Kynžvart</t>
  </si>
  <si>
    <t>Lázeňská 153</t>
  </si>
  <si>
    <t>Lázně Kynžvart</t>
  </si>
  <si>
    <t xml:space="preserve">Trutnov </t>
  </si>
  <si>
    <t>Krajský úřad Královéhradeckého kraje</t>
  </si>
  <si>
    <t>ZŠ logopedická a MŠ logopedická|</t>
  </si>
  <si>
    <t>č.p. 161</t>
  </si>
  <si>
    <t>Choustníkovo Hradiště</t>
  </si>
  <si>
    <t>ZŠ a MŠ při dětské léčebně</t>
  </si>
  <si>
    <t>Horní promenáda 268</t>
  </si>
  <si>
    <t>Janské Lázně</t>
  </si>
  <si>
    <t>Mateř. škola, Zákl. škola a Prakt. škola</t>
  </si>
  <si>
    <t>Horská 160</t>
  </si>
  <si>
    <t>Trutnov</t>
  </si>
  <si>
    <t>Speciální ZŠ Augustina Bartoše</t>
  </si>
  <si>
    <t>Nábřeží pplk. A. Bunzla 660</t>
  </si>
  <si>
    <t>Úpice</t>
  </si>
  <si>
    <t>církev</t>
  </si>
  <si>
    <t>ZŠ speciální a prakt. škola Diakonie ČCE</t>
  </si>
  <si>
    <t>Komenského 616</t>
  </si>
  <si>
    <t>Vrchlabí</t>
  </si>
  <si>
    <t>Základní škola a mateřská škola</t>
  </si>
  <si>
    <t>Krkonošská 230</t>
  </si>
  <si>
    <t>Mateřská škola</t>
  </si>
  <si>
    <t>Na Struze 124</t>
  </si>
  <si>
    <t>Střední škola a Základní škola</t>
  </si>
  <si>
    <t>Mládežnická 329</t>
  </si>
  <si>
    <t>Hostinné</t>
  </si>
  <si>
    <t>MŠMT</t>
  </si>
  <si>
    <t>OA, OŠ a prakt. škola Olgy Havlové</t>
  </si>
  <si>
    <t>Obchodní 282</t>
  </si>
  <si>
    <t>Základní škola a  Praktická škola</t>
  </si>
  <si>
    <t>Přemyslova 479</t>
  </si>
  <si>
    <t>Dvůr Králové nad Labem</t>
  </si>
  <si>
    <t>Dětský domov Mariánské Lázně a Aš</t>
  </si>
  <si>
    <t>Palackého 191/101</t>
  </si>
  <si>
    <t>Dětský domov Cheb a Horní Slavkov</t>
  </si>
  <si>
    <t>Goethova 1660/16</t>
  </si>
  <si>
    <t>Výchovný ústav, střední škola a SVP</t>
  </si>
  <si>
    <t>B. Smetany 474</t>
  </si>
  <si>
    <t>Dětský domov a Školní jídelna</t>
  </si>
  <si>
    <t>Žižkova 497</t>
  </si>
  <si>
    <t>Výchovný ústav Husův domov a ŠJ</t>
  </si>
  <si>
    <t>Vrchlického 700</t>
  </si>
  <si>
    <t>Dětský domov se školou, ZŠ a ŠJ</t>
  </si>
  <si>
    <t>Al. Jiráska 617</t>
  </si>
  <si>
    <t>Temný Důl 16</t>
  </si>
  <si>
    <t>Horní Maršov</t>
  </si>
  <si>
    <t>Dětský domov, Základní škola a ŠJ</t>
  </si>
  <si>
    <t>č.p. 240</t>
  </si>
  <si>
    <t>Dolní Lánov</t>
  </si>
  <si>
    <t>obec</t>
  </si>
  <si>
    <t>Městský úřad Cheb</t>
  </si>
  <si>
    <t>Malé náměstí 2196/2</t>
  </si>
  <si>
    <t>Městský úřad Aš</t>
  </si>
  <si>
    <t>Neumannova 2560</t>
  </si>
  <si>
    <t>Aš</t>
  </si>
  <si>
    <t>Nohova 2201</t>
  </si>
  <si>
    <t>Komenského 642/27</t>
  </si>
  <si>
    <t>Městský úřad Mariánské Lázně</t>
  </si>
  <si>
    <t>Hlavní třída 440/37</t>
  </si>
  <si>
    <t>Křižíkova 555/5</t>
  </si>
  <si>
    <t>Na Třešňovce 603</t>
  </si>
  <si>
    <t>MŠ a ZŠ Nový Kostel, okres Cheb</t>
  </si>
  <si>
    <t>č.p. 84</t>
  </si>
  <si>
    <t>Nový Kostel</t>
  </si>
  <si>
    <t>Česká 273</t>
  </si>
  <si>
    <t>Skalná</t>
  </si>
  <si>
    <t>č.p. 17</t>
  </si>
  <si>
    <t>Třebeň</t>
  </si>
  <si>
    <t>Klimentov 118</t>
  </si>
  <si>
    <t>Velká Hleďsebe</t>
  </si>
  <si>
    <t>Tyršova 315</t>
  </si>
  <si>
    <t>č.p. 104</t>
  </si>
  <si>
    <t>Trstěnice</t>
  </si>
  <si>
    <t>č.p. 7</t>
  </si>
  <si>
    <t>Okrouhlá</t>
  </si>
  <si>
    <t>Mateřská škola Vora</t>
  </si>
  <si>
    <t>Za Tratí 687/2</t>
  </si>
  <si>
    <t>Moravská 1926/10</t>
  </si>
  <si>
    <t>26. dubna 168/39</t>
  </si>
  <si>
    <t>Bezručova 1274/1</t>
  </si>
  <si>
    <t>Do Zátiší 1483/3</t>
  </si>
  <si>
    <t>Osvobození 1218/67</t>
  </si>
  <si>
    <t>Mateřská škola Pramínky</t>
  </si>
  <si>
    <t>Česká 350/14a</t>
  </si>
  <si>
    <t>Františkovy Lázně</t>
  </si>
  <si>
    <t>Soukenná 844</t>
  </si>
  <si>
    <t>Hranice</t>
  </si>
  <si>
    <t>Tovární 743</t>
  </si>
  <si>
    <t>Luby</t>
  </si>
  <si>
    <t>Skalníkova 518/11b</t>
  </si>
  <si>
    <t>Školní 182/1</t>
  </si>
  <si>
    <t>č.p. 128</t>
  </si>
  <si>
    <t>Lipová</t>
  </si>
  <si>
    <t>č.p. 69</t>
  </si>
  <si>
    <t>Milhostov</t>
  </si>
  <si>
    <t>Školní 26</t>
  </si>
  <si>
    <t>Drmoul</t>
  </si>
  <si>
    <t>2. základní škola Cheb</t>
  </si>
  <si>
    <t>Májová 252/14</t>
  </si>
  <si>
    <t>3. základní škola Cheb</t>
  </si>
  <si>
    <t>Malé náměstí 2287/3</t>
  </si>
  <si>
    <t>4. základní škola Cheb</t>
  </si>
  <si>
    <t>Hradební 52/14</t>
  </si>
  <si>
    <t>5. základní škola Cheb</t>
  </si>
  <si>
    <t>Matěje Kopeckého 1160/1</t>
  </si>
  <si>
    <t>6. základní škola Cheb</t>
  </si>
  <si>
    <t>Obětí nacismu 1127/16</t>
  </si>
  <si>
    <t>1. základní škola Cheb</t>
  </si>
  <si>
    <t>Americká 1453/36</t>
  </si>
  <si>
    <t>Základní škola</t>
  </si>
  <si>
    <t>Kamenná 152/2</t>
  </si>
  <si>
    <t>Hlávkova 1472/26</t>
  </si>
  <si>
    <t>Okružní 1580/57</t>
  </si>
  <si>
    <t>Česká 39/1</t>
  </si>
  <si>
    <t>č.p. 119</t>
  </si>
  <si>
    <t>Hazlov</t>
  </si>
  <si>
    <t>Základní škola Hranice, okres Cheb</t>
  </si>
  <si>
    <t>Husova 414</t>
  </si>
  <si>
    <t>K Rybníku 346</t>
  </si>
  <si>
    <t>Základní škola Luby, okres Cheb</t>
  </si>
  <si>
    <t>Masarykova 195</t>
  </si>
  <si>
    <t>Základní škola JIH</t>
  </si>
  <si>
    <t>Komenského 459/1</t>
  </si>
  <si>
    <t>Školní nám. 472/3</t>
  </si>
  <si>
    <t>Základní škola Skalná</t>
  </si>
  <si>
    <t>Sportovní 260</t>
  </si>
  <si>
    <t>Pohraniční stráže 95</t>
  </si>
  <si>
    <t>č.p. 125</t>
  </si>
  <si>
    <t>Stará Voda</t>
  </si>
  <si>
    <t>č.p. 225</t>
  </si>
  <si>
    <t>Libá</t>
  </si>
  <si>
    <t>č.p. 37</t>
  </si>
  <si>
    <t>Dolní Žandov</t>
  </si>
  <si>
    <t>Základní škola a mateřská škola Plesná</t>
  </si>
  <si>
    <t>Školní 254</t>
  </si>
  <si>
    <t>Plesná</t>
  </si>
  <si>
    <t>Základní škola a střední škola Aš</t>
  </si>
  <si>
    <t>Studentská 1612/13</t>
  </si>
  <si>
    <t>Základní škola Vítězství</t>
  </si>
  <si>
    <t>třída Vítězství 29/28</t>
  </si>
  <si>
    <t>Kostelní náměstí 185/14</t>
  </si>
  <si>
    <t>Školní 544</t>
  </si>
  <si>
    <t>Teplá</t>
  </si>
  <si>
    <t xml:space="preserve">Sokolov </t>
  </si>
  <si>
    <t>Městský úřad Sokolov</t>
  </si>
  <si>
    <t>U Pivovaru 367/3</t>
  </si>
  <si>
    <t>Kynšperk nad Ohří</t>
  </si>
  <si>
    <t>Sportovní 561</t>
  </si>
  <si>
    <t>Loket</t>
  </si>
  <si>
    <t>Vrchlického 80</t>
  </si>
  <si>
    <t>Sokolov</t>
  </si>
  <si>
    <t>Komenského 11</t>
  </si>
  <si>
    <t>Březová</t>
  </si>
  <si>
    <t>Smetanova 218</t>
  </si>
  <si>
    <t>Karla Čapka 769</t>
  </si>
  <si>
    <t>Habartov</t>
  </si>
  <si>
    <t>Kladenská 210</t>
  </si>
  <si>
    <t>Krásno</t>
  </si>
  <si>
    <t>Dlouhá 620/1</t>
  </si>
  <si>
    <t>Horní Slavkov</t>
  </si>
  <si>
    <t>Lázeňská 86</t>
  </si>
  <si>
    <t>Královské Poříčí</t>
  </si>
  <si>
    <t>Městský úřad Kraslice</t>
  </si>
  <si>
    <t>B. Němcové 1685/10</t>
  </si>
  <si>
    <t>Kraslice</t>
  </si>
  <si>
    <t>Lipová cesta 1091/17</t>
  </si>
  <si>
    <t>Zahradní 385/3</t>
  </si>
  <si>
    <t>č.p. 80</t>
  </si>
  <si>
    <t>Šabina</t>
  </si>
  <si>
    <t>Kraslická 36</t>
  </si>
  <si>
    <t>Lomnice</t>
  </si>
  <si>
    <t>Karla Havlíčka Borovského 1527</t>
  </si>
  <si>
    <t>Šafaříkova 17</t>
  </si>
  <si>
    <t>Dolní Rychnov</t>
  </si>
  <si>
    <t>Marie Majerové 1650</t>
  </si>
  <si>
    <t>Alšova 1746</t>
  </si>
  <si>
    <t>Pionýrů 1344</t>
  </si>
  <si>
    <t>č.p. 200</t>
  </si>
  <si>
    <t>Citice</t>
  </si>
  <si>
    <t>Okružní 111</t>
  </si>
  <si>
    <t>Barvířská 1771</t>
  </si>
  <si>
    <t>U elektrárny 1777</t>
  </si>
  <si>
    <t>č.p. 145</t>
  </si>
  <si>
    <t>Bukovany</t>
  </si>
  <si>
    <t>Sportovní 713</t>
  </si>
  <si>
    <t>Kosmonautů 1881</t>
  </si>
  <si>
    <t>č.p. 170</t>
  </si>
  <si>
    <t>Vintířov</t>
  </si>
  <si>
    <t>Nerudova 915</t>
  </si>
  <si>
    <t>Chodov</t>
  </si>
  <si>
    <t>Sklářská 510</t>
  </si>
  <si>
    <t>Nové Sedlo</t>
  </si>
  <si>
    <t>Vítězná 725</t>
  </si>
  <si>
    <t>Křižíkova 1916</t>
  </si>
  <si>
    <t>Rokycanova 258</t>
  </si>
  <si>
    <t>č.p. 109</t>
  </si>
  <si>
    <t>Libavské Údolí</t>
  </si>
  <si>
    <t>Zámecká 100</t>
  </si>
  <si>
    <t>Staré Sedlo</t>
  </si>
  <si>
    <t>č.p. 38</t>
  </si>
  <si>
    <t>Rovná</t>
  </si>
  <si>
    <t>Švabinského 1702</t>
  </si>
  <si>
    <t>č.p. 146</t>
  </si>
  <si>
    <t>Karla Čapka 119</t>
  </si>
  <si>
    <t>Základní škola Horní Slavkov</t>
  </si>
  <si>
    <t>Nádražní 683</t>
  </si>
  <si>
    <t>Školní 786</t>
  </si>
  <si>
    <t>Základní škola Chodov, přísp. organizace</t>
  </si>
  <si>
    <t>Školní 697</t>
  </si>
  <si>
    <t>Základní škola, příspěvková organizace</t>
  </si>
  <si>
    <t>Husova 788</t>
  </si>
  <si>
    <t>č.p. 22</t>
  </si>
  <si>
    <t>Krajková</t>
  </si>
  <si>
    <t>Střední škola,základ.škola a mateř.škola</t>
  </si>
  <si>
    <t>Havlíčkova 1717</t>
  </si>
  <si>
    <t>Dukelská 1122/53</t>
  </si>
  <si>
    <t>Jana A. Komenského 540/7</t>
  </si>
  <si>
    <t>T. G. Masaryka 128/2</t>
  </si>
  <si>
    <t>Školní 234</t>
  </si>
  <si>
    <t>Základní škola Nové Sedlo, přísp.org.</t>
  </si>
  <si>
    <t>Masarykova 425</t>
  </si>
  <si>
    <t>Základní škola a mateřská škola Rotava</t>
  </si>
  <si>
    <t>Nová Plzeň 673</t>
  </si>
  <si>
    <t>Rotava</t>
  </si>
  <si>
    <t>č.p. 65</t>
  </si>
  <si>
    <t>Základní škola Král. Poříčí, okr.Sokolov</t>
  </si>
  <si>
    <t>Dlouhá 63</t>
  </si>
  <si>
    <t>Pionýrů 1614</t>
  </si>
  <si>
    <t>Základní škola J. A. Komenského</t>
  </si>
  <si>
    <t>Smetanova 738</t>
  </si>
  <si>
    <t>Základní škola a mateřská škola Svatava</t>
  </si>
  <si>
    <t>Pohraniční stráže 81</t>
  </si>
  <si>
    <t>Svatava</t>
  </si>
  <si>
    <t>Komenského 232</t>
  </si>
  <si>
    <t>Nejdecká 254</t>
  </si>
  <si>
    <t>Opletalova 1121/1</t>
  </si>
  <si>
    <t>Městský úřad Dvůr Králové nad Labem</t>
  </si>
  <si>
    <t>č.p. 11</t>
  </si>
  <si>
    <t>Libotov</t>
  </si>
  <si>
    <t>Městský úřad Trutnov</t>
  </si>
  <si>
    <t>Jívka</t>
  </si>
  <si>
    <t>č.p. 2</t>
  </si>
  <si>
    <t>Lanžov</t>
  </si>
  <si>
    <t>Městský úřad Vrchlabí</t>
  </si>
  <si>
    <t>Prosečné</t>
  </si>
  <si>
    <t>Na Drahách 736</t>
  </si>
  <si>
    <t>Rtyně v Podkrkonoší</t>
  </si>
  <si>
    <t>č.p. 106</t>
  </si>
  <si>
    <t>Třebihošť</t>
  </si>
  <si>
    <t>č.p. 40</t>
  </si>
  <si>
    <t>Libňatov</t>
  </si>
  <si>
    <t>Labská 338</t>
  </si>
  <si>
    <t>B. Němcové 373</t>
  </si>
  <si>
    <t>Žacléř</t>
  </si>
  <si>
    <t>Komenského 1248</t>
  </si>
  <si>
    <t>Letná 1249</t>
  </si>
  <si>
    <t>Al. Jiráska 926</t>
  </si>
  <si>
    <t>Základní škola Karla Klíče</t>
  </si>
  <si>
    <t>Horská 130</t>
  </si>
  <si>
    <t>Komenského 399</t>
  </si>
  <si>
    <t>Mládežnická 536</t>
  </si>
  <si>
    <t>Rudolfa Frimla 816</t>
  </si>
  <si>
    <t>Základní škola Bratří Čapků</t>
  </si>
  <si>
    <t>Komenského 151</t>
  </si>
  <si>
    <t>Základní škola kpt. Jaroše</t>
  </si>
  <si>
    <t>Maxima Gorkého 38</t>
  </si>
  <si>
    <t>č.p. 407</t>
  </si>
  <si>
    <t>Rudník</t>
  </si>
  <si>
    <t>Malá Ulička 89</t>
  </si>
  <si>
    <t>Základní škola a Základní umělecká škola</t>
  </si>
  <si>
    <t>Školní 662</t>
  </si>
  <si>
    <t>17. listopadu 178</t>
  </si>
  <si>
    <t>Malé Svatoňovice</t>
  </si>
  <si>
    <t>č.p. 160</t>
  </si>
  <si>
    <t>Mladé Buky</t>
  </si>
  <si>
    <t>Základní škola Podharť</t>
  </si>
  <si>
    <t>Máchova 884</t>
  </si>
  <si>
    <t>Základní škola Schulzovy sady</t>
  </si>
  <si>
    <t>Školní 1235</t>
  </si>
  <si>
    <t>Základní škola Strž</t>
  </si>
  <si>
    <t>Elišky Krásnohorské 2919</t>
  </si>
  <si>
    <t>č.p. 222</t>
  </si>
  <si>
    <t>č.p. 66</t>
  </si>
  <si>
    <t>Chvaleč</t>
  </si>
  <si>
    <t>č.p. 198</t>
  </si>
  <si>
    <t>Velké Svatoňovice</t>
  </si>
  <si>
    <t>ZŠ a MŠ J. A. Komenského</t>
  </si>
  <si>
    <t>č.p. 193</t>
  </si>
  <si>
    <t>Vlčice</t>
  </si>
  <si>
    <t>Základní škola 5. května</t>
  </si>
  <si>
    <t>28. října 731</t>
  </si>
  <si>
    <t>Kostelní 560</t>
  </si>
  <si>
    <t>Svoboda nad Úpou</t>
  </si>
  <si>
    <t>Náchodská 18</t>
  </si>
  <si>
    <t>Palackého 793</t>
  </si>
  <si>
    <t>Nám. Míru 283</t>
  </si>
  <si>
    <t>V Domcích 488</t>
  </si>
  <si>
    <t>ZŠ Dukelských bojovníků a MŠ</t>
  </si>
  <si>
    <t>č.p. 156</t>
  </si>
  <si>
    <t>Dubenec</t>
  </si>
  <si>
    <t>Školní 1336</t>
  </si>
  <si>
    <t>ZŠ pro žáky se spec. vzděl. potřebami</t>
  </si>
  <si>
    <t>Mentzlova 1</t>
  </si>
  <si>
    <t>Gymnázium, ZŠ a MŠ Mánesova s.r.o.</t>
  </si>
  <si>
    <t>Mánesova 1672</t>
  </si>
  <si>
    <t>Běžecká 2055</t>
  </si>
  <si>
    <t>Smetanova 1</t>
  </si>
  <si>
    <t>Oloví</t>
  </si>
  <si>
    <t>č.p. 79</t>
  </si>
  <si>
    <t>Tři Sekery</t>
  </si>
  <si>
    <t>Čistá v Krkonoších 140</t>
  </si>
  <si>
    <t>Černý Důl</t>
  </si>
  <si>
    <t>č.p. 313</t>
  </si>
  <si>
    <t>Bílá Třemešná</t>
  </si>
  <si>
    <t>č.p. 144</t>
  </si>
  <si>
    <t>Pec pod Sněžkou</t>
  </si>
  <si>
    <t>Náměstí 35</t>
  </si>
  <si>
    <t>Pilníkov</t>
  </si>
  <si>
    <t>ZŠ a MŠ MUDr. Josefa Moravce</t>
  </si>
  <si>
    <t>Dolní Nemojov 101</t>
  </si>
  <si>
    <t>Nemojov</t>
  </si>
  <si>
    <t>č.p. 126</t>
  </si>
  <si>
    <t>Kocbeře</t>
  </si>
  <si>
    <t>Kocléřov 12</t>
  </si>
  <si>
    <t>Vítězná</t>
  </si>
  <si>
    <t>č.p. 281</t>
  </si>
  <si>
    <t>Horní Brusnice</t>
  </si>
  <si>
    <t>č.p. 73</t>
  </si>
  <si>
    <t>Kunčice nad Labem</t>
  </si>
  <si>
    <t>č.p. 181</t>
  </si>
  <si>
    <t>Batňovice</t>
  </si>
  <si>
    <t>č.p. 42</t>
  </si>
  <si>
    <t>Prostřední Lánov 155</t>
  </si>
  <si>
    <t>Lánov</t>
  </si>
  <si>
    <t>Havlovice</t>
  </si>
  <si>
    <t>J. A. Komenského 339</t>
  </si>
  <si>
    <t>č.p. 171</t>
  </si>
  <si>
    <t>Radvanice</t>
  </si>
  <si>
    <t>Školní 81</t>
  </si>
  <si>
    <t>Horská 256</t>
  </si>
  <si>
    <t>č.p. 202</t>
  </si>
  <si>
    <t>Mostek</t>
  </si>
  <si>
    <t>č.p. 166</t>
  </si>
  <si>
    <t>Bernartice</t>
  </si>
  <si>
    <t>č.p. 74</t>
  </si>
  <si>
    <t>Chotěvice</t>
  </si>
  <si>
    <t>č.p. 44</t>
  </si>
  <si>
    <t>Horní Kalná</t>
  </si>
  <si>
    <t>Dolní Kalná</t>
  </si>
  <si>
    <t>č.p. 123</t>
  </si>
  <si>
    <t>Hajnice</t>
  </si>
  <si>
    <t>č.p. 41</t>
  </si>
  <si>
    <t>Dolní Olešnice</t>
  </si>
  <si>
    <t>Dolní Branná</t>
  </si>
  <si>
    <t>č.p. 39</t>
  </si>
  <si>
    <t>Borovnice</t>
  </si>
  <si>
    <t>č.p. 32</t>
  </si>
  <si>
    <t>Špindlerův Mlýn</t>
  </si>
  <si>
    <t>č.p. 122</t>
  </si>
  <si>
    <t>Suchovršice</t>
  </si>
  <si>
    <t>Komenského 485</t>
  </si>
  <si>
    <t>Tyršovy sady 676</t>
  </si>
  <si>
    <t>17. listopadu 259</t>
  </si>
  <si>
    <t>Elišky Krásnohorské 2428</t>
  </si>
  <si>
    <t>Drtinova 1444</t>
  </si>
  <si>
    <t>Plickova 781</t>
  </si>
  <si>
    <t>Mateřská škola JUTA</t>
  </si>
  <si>
    <t>Riegrova 717</t>
  </si>
  <si>
    <t>Základní škola v Teplé</t>
  </si>
  <si>
    <t>Školní 258</t>
  </si>
  <si>
    <t>Mateřská škola Krásná</t>
  </si>
  <si>
    <t>č.p. 280</t>
  </si>
  <si>
    <t>Krásná</t>
  </si>
  <si>
    <t>Základ.škola a lesní mateř.škola 4lístek</t>
  </si>
  <si>
    <t>Poštovní 160/17</t>
  </si>
  <si>
    <t>ABLE MŠ a znalecká a realitní a.s.</t>
  </si>
  <si>
    <t>Náchodská 162</t>
  </si>
  <si>
    <t>Mateřská škola Diakonie ČCE Cheb</t>
  </si>
  <si>
    <t>26. dubna 2715/7</t>
  </si>
  <si>
    <t>Základní škola Mraveniště</t>
  </si>
  <si>
    <t>Markoušovice 113</t>
  </si>
  <si>
    <t>ZŠ Na Dvoře a Lesní MŠ Mraveneček z.ú.</t>
  </si>
  <si>
    <t>Prostřední Lánov 247</t>
  </si>
  <si>
    <t>RED IZO</t>
  </si>
  <si>
    <t>IČO</t>
  </si>
  <si>
    <t>ZŘIZOVATEL</t>
  </si>
  <si>
    <t>NÁZEV ŠKOLY/ŠKOLSKÉHO ZAŘÍZENÍ</t>
  </si>
  <si>
    <t>OBEC</t>
  </si>
  <si>
    <t>03632504</t>
  </si>
  <si>
    <t>01407104</t>
  </si>
  <si>
    <t>04762126</t>
  </si>
  <si>
    <t>01898159</t>
  </si>
  <si>
    <t>ANO</t>
  </si>
  <si>
    <t>NE</t>
  </si>
  <si>
    <t>vybraná účetní jednotka</t>
  </si>
  <si>
    <t>KRAJ</t>
  </si>
  <si>
    <t>VÝŠE OCENĚNÍ PŘEBÍRANÝCH RESPIRÁTORŮ</t>
  </si>
  <si>
    <t>POČET KS PŘIDĚLENÝCH RESPIRÁTORŮ</t>
  </si>
  <si>
    <t>jednotková cena</t>
  </si>
  <si>
    <t>Příloha k účetnímu dokladu číslo:</t>
  </si>
  <si>
    <t>IČO:</t>
  </si>
  <si>
    <t>Název:</t>
  </si>
  <si>
    <t>Bylo převzato</t>
  </si>
  <si>
    <t>kusů respirátorů</t>
  </si>
  <si>
    <t xml:space="preserve">s jednotkovou cenou </t>
  </si>
  <si>
    <t>Kč</t>
  </si>
  <si>
    <t>v celkovém ocenění</t>
  </si>
  <si>
    <t>mládeže a tělovýchovy bezúplatně ochranné pomůcky – respirátory třídy FFP2.</t>
  </si>
  <si>
    <t xml:space="preserve">za účelem ochrany pedagogických pracovníků a ostatních zaměstnanců od Ministerstva školství, </t>
  </si>
  <si>
    <t xml:space="preserve">V souvislosti s opatřeními proti onemocnění COVID-19 a usnesením vlády ČR č. 124 ze dne 12. února 2021  </t>
  </si>
  <si>
    <t>Jméno, příjmení a podpis osoby, která ochranné pomůcky převzala</t>
  </si>
  <si>
    <t>IČO/1</t>
  </si>
  <si>
    <t>Adresa:</t>
  </si>
  <si>
    <t>adresa</t>
  </si>
  <si>
    <t>obdržela  dne: ............................ 2021 účetní jednotka: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</si>
</sst>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1" applyNumberFormat="1" applyFont="1" applyBorder="1"/>
    <xf numFmtId="164" fontId="0" fillId="0" borderId="0" xfId="1" applyNumberFormat="1" applyFont="1"/>
    <xf numFmtId="49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/>
    <xf numFmtId="0" fontId="6" fillId="0" borderId="0" xfId="0" applyFont="1" applyBorder="1" applyAlignment="1"/>
    <xf numFmtId="0" fontId="6" fillId="0" borderId="7" xfId="0" applyFont="1" applyBorder="1" applyAlignment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4" fontId="6" fillId="0" borderId="0" xfId="0" applyNumberFormat="1" applyFont="1" applyBorder="1"/>
    <xf numFmtId="0" fontId="4" fillId="0" borderId="6" xfId="0" applyFont="1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3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0" xfId="0" applyFont="1"/>
    <xf numFmtId="0" fontId="9" fillId="0" borderId="0" xfId="0" applyFont="1" applyFill="1"/>
    <xf numFmtId="0" fontId="7" fillId="0" borderId="0" xfId="0" applyFont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B3D4-9CAD-4E97-9C6F-04D2D5D8ACFA}">
  <dimension ref="A1:R219"/>
  <sheetViews>
    <sheetView tabSelected="1" workbookViewId="0">
      <selection activeCell="B5" sqref="B5"/>
    </sheetView>
  </sheetViews>
  <sheetFormatPr defaultRowHeight="15" x14ac:dyDescent="0.25"/>
  <cols>
    <col min="1" max="1" width="12.7109375" customWidth="1"/>
    <col min="2" max="2" width="11.28515625" customWidth="1"/>
    <col min="3" max="3" width="31.7109375" customWidth="1"/>
    <col min="4" max="4" width="7.5703125" bestFit="1" customWidth="1"/>
    <col min="5" max="5" width="10.28515625" style="32" hidden="1" customWidth="1"/>
    <col min="6" max="7" width="12.7109375" customWidth="1"/>
    <col min="8" max="8" width="12.85546875" style="4" customWidth="1"/>
    <col min="9" max="9" width="37.5703125" customWidth="1"/>
    <col min="10" max="10" width="26.28515625" bestFit="1" customWidth="1"/>
    <col min="11" max="11" width="20" bestFit="1" customWidth="1"/>
    <col min="12" max="12" width="10.28515625" hidden="1" customWidth="1"/>
    <col min="13" max="13" width="31.28515625" hidden="1" customWidth="1"/>
    <col min="14" max="14" width="7.5703125" customWidth="1"/>
    <col min="18" max="18" width="15.42578125" bestFit="1" customWidth="1"/>
  </cols>
  <sheetData>
    <row r="1" spans="1:14" s="9" customFormat="1" ht="47.25" customHeight="1" x14ac:dyDescent="0.25">
      <c r="A1" s="6" t="s">
        <v>398</v>
      </c>
      <c r="B1" s="6" t="s">
        <v>399</v>
      </c>
      <c r="C1" s="6" t="s">
        <v>410</v>
      </c>
      <c r="D1" s="6" t="s">
        <v>1</v>
      </c>
      <c r="E1" s="33" t="s">
        <v>426</v>
      </c>
      <c r="F1" s="7" t="s">
        <v>412</v>
      </c>
      <c r="G1" s="7" t="s">
        <v>413</v>
      </c>
      <c r="H1" s="8" t="s">
        <v>411</v>
      </c>
      <c r="I1" s="6" t="s">
        <v>401</v>
      </c>
      <c r="J1" s="6" t="s">
        <v>2</v>
      </c>
      <c r="K1" s="6" t="s">
        <v>402</v>
      </c>
      <c r="L1" s="6" t="s">
        <v>400</v>
      </c>
      <c r="M1" s="6" t="s">
        <v>0</v>
      </c>
      <c r="N1" s="10" t="s">
        <v>409</v>
      </c>
    </row>
    <row r="2" spans="1:14" x14ac:dyDescent="0.25">
      <c r="A2" s="1">
        <v>600065782</v>
      </c>
      <c r="B2" s="1">
        <v>70976457</v>
      </c>
      <c r="C2" s="1" t="s">
        <v>5</v>
      </c>
      <c r="D2" s="1" t="s">
        <v>4</v>
      </c>
      <c r="E2" s="34">
        <f t="shared" ref="E2:E65" si="0">B2/1</f>
        <v>70976457</v>
      </c>
      <c r="F2" s="1">
        <v>170</v>
      </c>
      <c r="G2" s="1">
        <v>61.53</v>
      </c>
      <c r="H2" s="3">
        <v>10460.1</v>
      </c>
      <c r="I2" s="1" t="s">
        <v>36</v>
      </c>
      <c r="J2" s="1" t="s">
        <v>68</v>
      </c>
      <c r="K2" s="1" t="s">
        <v>69</v>
      </c>
      <c r="L2" s="1" t="s">
        <v>64</v>
      </c>
      <c r="M2" s="1" t="s">
        <v>67</v>
      </c>
      <c r="N2" s="1" t="s">
        <v>407</v>
      </c>
    </row>
    <row r="3" spans="1:14" x14ac:dyDescent="0.25">
      <c r="A3" s="1">
        <v>600065791</v>
      </c>
      <c r="B3" s="1">
        <v>47722801</v>
      </c>
      <c r="C3" s="1" t="s">
        <v>5</v>
      </c>
      <c r="D3" s="1" t="s">
        <v>4</v>
      </c>
      <c r="E3" s="34">
        <f t="shared" si="0"/>
        <v>47722801</v>
      </c>
      <c r="F3" s="1">
        <v>120</v>
      </c>
      <c r="G3" s="1">
        <v>61.53</v>
      </c>
      <c r="H3" s="3">
        <v>7383.6</v>
      </c>
      <c r="I3" s="1" t="s">
        <v>36</v>
      </c>
      <c r="J3" s="1" t="s">
        <v>70</v>
      </c>
      <c r="K3" s="1" t="s">
        <v>69</v>
      </c>
      <c r="L3" s="1" t="s">
        <v>64</v>
      </c>
      <c r="M3" s="1" t="s">
        <v>67</v>
      </c>
      <c r="N3" s="1" t="s">
        <v>407</v>
      </c>
    </row>
    <row r="4" spans="1:14" x14ac:dyDescent="0.25">
      <c r="A4" s="1">
        <v>600066134</v>
      </c>
      <c r="B4" s="1">
        <v>70976431</v>
      </c>
      <c r="C4" s="1" t="s">
        <v>5</v>
      </c>
      <c r="D4" s="1" t="s">
        <v>4</v>
      </c>
      <c r="E4" s="34">
        <f t="shared" si="0"/>
        <v>70976431</v>
      </c>
      <c r="F4" s="1">
        <v>160</v>
      </c>
      <c r="G4" s="1">
        <v>61.53</v>
      </c>
      <c r="H4" s="3">
        <v>9844.7999999999993</v>
      </c>
      <c r="I4" s="1" t="s">
        <v>36</v>
      </c>
      <c r="J4" s="1" t="s">
        <v>92</v>
      </c>
      <c r="K4" s="1" t="s">
        <v>69</v>
      </c>
      <c r="L4" s="1" t="s">
        <v>64</v>
      </c>
      <c r="M4" s="1" t="s">
        <v>67</v>
      </c>
      <c r="N4" s="1" t="s">
        <v>407</v>
      </c>
    </row>
    <row r="5" spans="1:14" x14ac:dyDescent="0.25">
      <c r="A5" s="1">
        <v>600066193</v>
      </c>
      <c r="B5" s="1">
        <v>60611391</v>
      </c>
      <c r="C5" s="1" t="s">
        <v>5</v>
      </c>
      <c r="D5" s="1" t="s">
        <v>4</v>
      </c>
      <c r="E5" s="34">
        <f t="shared" si="0"/>
        <v>60611391</v>
      </c>
      <c r="F5" s="1">
        <v>150</v>
      </c>
      <c r="G5" s="1">
        <v>61.53</v>
      </c>
      <c r="H5" s="3">
        <v>9229.5</v>
      </c>
      <c r="I5" s="1" t="s">
        <v>36</v>
      </c>
      <c r="J5" s="1" t="s">
        <v>100</v>
      </c>
      <c r="K5" s="1" t="s">
        <v>101</v>
      </c>
      <c r="L5" s="1" t="s">
        <v>64</v>
      </c>
      <c r="M5" s="1" t="s">
        <v>67</v>
      </c>
      <c r="N5" s="1" t="s">
        <v>407</v>
      </c>
    </row>
    <row r="6" spans="1:14" x14ac:dyDescent="0.25">
      <c r="A6" s="1">
        <v>600066339</v>
      </c>
      <c r="B6" s="1">
        <v>70976473</v>
      </c>
      <c r="C6" s="1" t="s">
        <v>5</v>
      </c>
      <c r="D6" s="1" t="s">
        <v>4</v>
      </c>
      <c r="E6" s="34">
        <f t="shared" si="0"/>
        <v>70976473</v>
      </c>
      <c r="F6" s="1">
        <v>240</v>
      </c>
      <c r="G6" s="1">
        <v>61.53</v>
      </c>
      <c r="H6" s="3">
        <v>14767.2</v>
      </c>
      <c r="I6" s="1" t="s">
        <v>124</v>
      </c>
      <c r="J6" s="1" t="s">
        <v>125</v>
      </c>
      <c r="K6" s="1" t="s">
        <v>69</v>
      </c>
      <c r="L6" s="1" t="s">
        <v>64</v>
      </c>
      <c r="M6" s="1" t="s">
        <v>67</v>
      </c>
      <c r="N6" s="1" t="s">
        <v>407</v>
      </c>
    </row>
    <row r="7" spans="1:14" x14ac:dyDescent="0.25">
      <c r="A7" s="1">
        <v>600066347</v>
      </c>
      <c r="B7" s="1">
        <v>70976481</v>
      </c>
      <c r="C7" s="1" t="s">
        <v>5</v>
      </c>
      <c r="D7" s="1" t="s">
        <v>4</v>
      </c>
      <c r="E7" s="34">
        <f t="shared" si="0"/>
        <v>70976481</v>
      </c>
      <c r="F7" s="1">
        <v>210</v>
      </c>
      <c r="G7" s="1">
        <v>61.53</v>
      </c>
      <c r="H7" s="3">
        <v>12921.300000000001</v>
      </c>
      <c r="I7" s="1" t="s">
        <v>124</v>
      </c>
      <c r="J7" s="1" t="s">
        <v>126</v>
      </c>
      <c r="K7" s="1" t="s">
        <v>69</v>
      </c>
      <c r="L7" s="1" t="s">
        <v>64</v>
      </c>
      <c r="M7" s="1" t="s">
        <v>67</v>
      </c>
      <c r="N7" s="1" t="s">
        <v>407</v>
      </c>
    </row>
    <row r="8" spans="1:14" x14ac:dyDescent="0.25">
      <c r="A8" s="1">
        <v>600066355</v>
      </c>
      <c r="B8" s="1">
        <v>70976490</v>
      </c>
      <c r="C8" s="1" t="s">
        <v>5</v>
      </c>
      <c r="D8" s="1" t="s">
        <v>4</v>
      </c>
      <c r="E8" s="34">
        <f t="shared" si="0"/>
        <v>70976490</v>
      </c>
      <c r="F8" s="1">
        <v>440</v>
      </c>
      <c r="G8" s="1">
        <v>61.53</v>
      </c>
      <c r="H8" s="3">
        <v>27073.200000000001</v>
      </c>
      <c r="I8" s="1" t="s">
        <v>34</v>
      </c>
      <c r="J8" s="1" t="s">
        <v>127</v>
      </c>
      <c r="K8" s="1" t="s">
        <v>69</v>
      </c>
      <c r="L8" s="1" t="s">
        <v>64</v>
      </c>
      <c r="M8" s="1" t="s">
        <v>67</v>
      </c>
      <c r="N8" s="1" t="s">
        <v>407</v>
      </c>
    </row>
    <row r="9" spans="1:14" x14ac:dyDescent="0.25">
      <c r="A9" s="1">
        <v>600066380</v>
      </c>
      <c r="B9" s="1">
        <v>75010895</v>
      </c>
      <c r="C9" s="1" t="s">
        <v>5</v>
      </c>
      <c r="D9" s="1" t="s">
        <v>4</v>
      </c>
      <c r="E9" s="34">
        <f t="shared" si="0"/>
        <v>75010895</v>
      </c>
      <c r="F9" s="1">
        <v>210</v>
      </c>
      <c r="G9" s="1">
        <v>61.53</v>
      </c>
      <c r="H9" s="3">
        <v>12921.300000000001</v>
      </c>
      <c r="I9" s="1" t="s">
        <v>34</v>
      </c>
      <c r="J9" s="1" t="s">
        <v>129</v>
      </c>
      <c r="K9" s="1" t="s">
        <v>130</v>
      </c>
      <c r="L9" s="1" t="s">
        <v>64</v>
      </c>
      <c r="M9" s="1" t="s">
        <v>67</v>
      </c>
      <c r="N9" s="1" t="s">
        <v>407</v>
      </c>
    </row>
    <row r="10" spans="1:14" x14ac:dyDescent="0.25">
      <c r="A10" s="1">
        <v>600066398</v>
      </c>
      <c r="B10" s="1">
        <v>60611405</v>
      </c>
      <c r="C10" s="1" t="s">
        <v>5</v>
      </c>
      <c r="D10" s="1" t="s">
        <v>4</v>
      </c>
      <c r="E10" s="34">
        <f t="shared" si="0"/>
        <v>60611405</v>
      </c>
      <c r="F10" s="1">
        <v>90</v>
      </c>
      <c r="G10" s="1">
        <v>61.53</v>
      </c>
      <c r="H10" s="3">
        <v>5537.7</v>
      </c>
      <c r="I10" s="1" t="s">
        <v>131</v>
      </c>
      <c r="J10" s="1" t="s">
        <v>132</v>
      </c>
      <c r="K10" s="1" t="s">
        <v>101</v>
      </c>
      <c r="L10" s="1" t="s">
        <v>64</v>
      </c>
      <c r="M10" s="1" t="s">
        <v>67</v>
      </c>
      <c r="N10" s="1" t="s">
        <v>407</v>
      </c>
    </row>
    <row r="11" spans="1:14" x14ac:dyDescent="0.25">
      <c r="A11" s="1">
        <v>600066584</v>
      </c>
      <c r="B11" s="1">
        <v>68781580</v>
      </c>
      <c r="C11" s="1" t="s">
        <v>5</v>
      </c>
      <c r="D11" s="1" t="s">
        <v>4</v>
      </c>
      <c r="E11" s="34">
        <f t="shared" si="0"/>
        <v>68781580</v>
      </c>
      <c r="F11" s="1">
        <v>260</v>
      </c>
      <c r="G11" s="1">
        <v>61.53</v>
      </c>
      <c r="H11" s="3">
        <v>15997.800000000001</v>
      </c>
      <c r="I11" s="1" t="s">
        <v>151</v>
      </c>
      <c r="J11" s="1" t="s">
        <v>152</v>
      </c>
      <c r="K11" s="1" t="s">
        <v>69</v>
      </c>
      <c r="L11" s="1" t="s">
        <v>64</v>
      </c>
      <c r="M11" s="1" t="s">
        <v>67</v>
      </c>
      <c r="N11" s="1" t="s">
        <v>407</v>
      </c>
    </row>
    <row r="12" spans="1:14" x14ac:dyDescent="0.25">
      <c r="A12" s="1">
        <v>691004544</v>
      </c>
      <c r="B12" s="1">
        <v>73732737</v>
      </c>
      <c r="C12" s="1" t="s">
        <v>5</v>
      </c>
      <c r="D12" s="1" t="s">
        <v>4</v>
      </c>
      <c r="E12" s="34">
        <f t="shared" si="0"/>
        <v>73732737</v>
      </c>
      <c r="F12" s="1">
        <v>50</v>
      </c>
      <c r="G12" s="1">
        <v>61.53</v>
      </c>
      <c r="H12" s="3">
        <v>3076.5</v>
      </c>
      <c r="I12" s="1" t="s">
        <v>385</v>
      </c>
      <c r="J12" s="1" t="s">
        <v>386</v>
      </c>
      <c r="K12" s="1" t="s">
        <v>387</v>
      </c>
      <c r="L12" s="1" t="s">
        <v>64</v>
      </c>
      <c r="M12" s="1" t="s">
        <v>67</v>
      </c>
      <c r="N12" s="1" t="s">
        <v>407</v>
      </c>
    </row>
    <row r="13" spans="1:14" x14ac:dyDescent="0.25">
      <c r="A13" s="1">
        <v>600009076</v>
      </c>
      <c r="B13" s="1">
        <v>25249355</v>
      </c>
      <c r="C13" s="1" t="s">
        <v>5</v>
      </c>
      <c r="D13" s="1" t="s">
        <v>4</v>
      </c>
      <c r="E13" s="34">
        <f t="shared" si="0"/>
        <v>25249355</v>
      </c>
      <c r="F13" s="1">
        <v>110</v>
      </c>
      <c r="G13" s="1">
        <v>61.53</v>
      </c>
      <c r="H13" s="3">
        <v>6768.3</v>
      </c>
      <c r="I13" s="1" t="s">
        <v>9</v>
      </c>
      <c r="J13" s="1" t="s">
        <v>10</v>
      </c>
      <c r="K13" s="1" t="s">
        <v>11</v>
      </c>
      <c r="L13" s="1" t="s">
        <v>3</v>
      </c>
      <c r="M13" s="1" t="s">
        <v>65</v>
      </c>
      <c r="N13" s="1" t="s">
        <v>408</v>
      </c>
    </row>
    <row r="14" spans="1:14" x14ac:dyDescent="0.25">
      <c r="A14" s="1">
        <v>600028771</v>
      </c>
      <c r="B14" s="1">
        <v>49767267</v>
      </c>
      <c r="C14" s="1" t="s">
        <v>5</v>
      </c>
      <c r="D14" s="1" t="s">
        <v>4</v>
      </c>
      <c r="E14" s="34">
        <f t="shared" si="0"/>
        <v>49767267</v>
      </c>
      <c r="F14" s="1">
        <v>410</v>
      </c>
      <c r="G14" s="1">
        <v>61.53</v>
      </c>
      <c r="H14" s="3">
        <v>25227.3</v>
      </c>
      <c r="I14" s="1" t="s">
        <v>49</v>
      </c>
      <c r="J14" s="1" t="s">
        <v>50</v>
      </c>
      <c r="K14" s="1" t="s">
        <v>11</v>
      </c>
      <c r="L14" s="1" t="s">
        <v>12</v>
      </c>
      <c r="M14" s="1" t="s">
        <v>65</v>
      </c>
      <c r="N14" s="1" t="s">
        <v>407</v>
      </c>
    </row>
    <row r="15" spans="1:14" x14ac:dyDescent="0.25">
      <c r="A15" s="1">
        <v>600065766</v>
      </c>
      <c r="B15" s="1">
        <v>70987432</v>
      </c>
      <c r="C15" s="1" t="s">
        <v>5</v>
      </c>
      <c r="D15" s="1" t="s">
        <v>4</v>
      </c>
      <c r="E15" s="34">
        <f t="shared" si="0"/>
        <v>70987432</v>
      </c>
      <c r="F15" s="1">
        <v>250</v>
      </c>
      <c r="G15" s="1">
        <v>61.53</v>
      </c>
      <c r="H15" s="3">
        <v>15382.5</v>
      </c>
      <c r="I15" s="1" t="s">
        <v>36</v>
      </c>
      <c r="J15" s="1" t="s">
        <v>66</v>
      </c>
      <c r="K15" s="1" t="s">
        <v>11</v>
      </c>
      <c r="L15" s="1" t="s">
        <v>64</v>
      </c>
      <c r="M15" s="1" t="s">
        <v>65</v>
      </c>
      <c r="N15" s="1" t="s">
        <v>407</v>
      </c>
    </row>
    <row r="16" spans="1:14" x14ac:dyDescent="0.25">
      <c r="A16" s="1">
        <v>600065847</v>
      </c>
      <c r="B16" s="1">
        <v>70987149</v>
      </c>
      <c r="C16" s="1" t="s">
        <v>5</v>
      </c>
      <c r="D16" s="1" t="s">
        <v>4</v>
      </c>
      <c r="E16" s="34">
        <f t="shared" si="0"/>
        <v>70987149</v>
      </c>
      <c r="F16" s="1">
        <v>270</v>
      </c>
      <c r="G16" s="1">
        <v>61.53</v>
      </c>
      <c r="H16" s="3">
        <v>16613.099999999999</v>
      </c>
      <c r="I16" s="1" t="s">
        <v>36</v>
      </c>
      <c r="J16" s="1" t="s">
        <v>71</v>
      </c>
      <c r="K16" s="1" t="s">
        <v>11</v>
      </c>
      <c r="L16" s="1" t="s">
        <v>64</v>
      </c>
      <c r="M16" s="1" t="s">
        <v>65</v>
      </c>
      <c r="N16" s="1" t="s">
        <v>407</v>
      </c>
    </row>
    <row r="17" spans="1:14" x14ac:dyDescent="0.25">
      <c r="A17" s="1">
        <v>600066002</v>
      </c>
      <c r="B17" s="1">
        <v>70987840</v>
      </c>
      <c r="C17" s="1" t="s">
        <v>5</v>
      </c>
      <c r="D17" s="1" t="s">
        <v>4</v>
      </c>
      <c r="E17" s="34">
        <f t="shared" si="0"/>
        <v>70987840</v>
      </c>
      <c r="F17" s="1">
        <v>100</v>
      </c>
      <c r="G17" s="1">
        <v>61.53</v>
      </c>
      <c r="H17" s="3">
        <v>6153</v>
      </c>
      <c r="I17" s="1" t="s">
        <v>76</v>
      </c>
      <c r="J17" s="1" t="s">
        <v>77</v>
      </c>
      <c r="K17" s="1" t="s">
        <v>78</v>
      </c>
      <c r="L17" s="1" t="s">
        <v>64</v>
      </c>
      <c r="M17" s="1" t="s">
        <v>65</v>
      </c>
      <c r="N17" s="1" t="s">
        <v>407</v>
      </c>
    </row>
    <row r="18" spans="1:14" x14ac:dyDescent="0.25">
      <c r="A18" s="1">
        <v>600066029</v>
      </c>
      <c r="B18" s="1">
        <v>75006570</v>
      </c>
      <c r="C18" s="1" t="s">
        <v>5</v>
      </c>
      <c r="D18" s="1" t="s">
        <v>4</v>
      </c>
      <c r="E18" s="34">
        <f t="shared" si="0"/>
        <v>75006570</v>
      </c>
      <c r="F18" s="1">
        <v>130</v>
      </c>
      <c r="G18" s="1">
        <v>61.53</v>
      </c>
      <c r="H18" s="3">
        <v>7998.9000000000005</v>
      </c>
      <c r="I18" s="1" t="s">
        <v>36</v>
      </c>
      <c r="J18" s="1" t="s">
        <v>79</v>
      </c>
      <c r="K18" s="1" t="s">
        <v>80</v>
      </c>
      <c r="L18" s="1" t="s">
        <v>64</v>
      </c>
      <c r="M18" s="1" t="s">
        <v>65</v>
      </c>
      <c r="N18" s="1" t="s">
        <v>407</v>
      </c>
    </row>
    <row r="19" spans="1:14" x14ac:dyDescent="0.25">
      <c r="A19" s="1">
        <v>600066053</v>
      </c>
      <c r="B19" s="1">
        <v>70995788</v>
      </c>
      <c r="C19" s="1" t="s">
        <v>5</v>
      </c>
      <c r="D19" s="1" t="s">
        <v>4</v>
      </c>
      <c r="E19" s="34">
        <f t="shared" si="0"/>
        <v>70995788</v>
      </c>
      <c r="F19" s="1">
        <v>60</v>
      </c>
      <c r="G19" s="1">
        <v>61.53</v>
      </c>
      <c r="H19" s="3">
        <v>3691.8</v>
      </c>
      <c r="I19" s="1" t="s">
        <v>36</v>
      </c>
      <c r="J19" s="1" t="s">
        <v>81</v>
      </c>
      <c r="K19" s="1" t="s">
        <v>82</v>
      </c>
      <c r="L19" s="1" t="s">
        <v>64</v>
      </c>
      <c r="M19" s="1" t="s">
        <v>65</v>
      </c>
      <c r="N19" s="1" t="s">
        <v>407</v>
      </c>
    </row>
    <row r="20" spans="1:14" x14ac:dyDescent="0.25">
      <c r="A20" s="1">
        <v>600066096</v>
      </c>
      <c r="B20" s="1">
        <v>71008799</v>
      </c>
      <c r="C20" s="1" t="s">
        <v>5</v>
      </c>
      <c r="D20" s="1" t="s">
        <v>4</v>
      </c>
      <c r="E20" s="34">
        <f t="shared" si="0"/>
        <v>71008799</v>
      </c>
      <c r="F20" s="1">
        <v>40</v>
      </c>
      <c r="G20" s="1">
        <v>61.53</v>
      </c>
      <c r="H20" s="3">
        <v>2461.1999999999998</v>
      </c>
      <c r="I20" s="1" t="s">
        <v>36</v>
      </c>
      <c r="J20" s="1" t="s">
        <v>88</v>
      </c>
      <c r="K20" s="1" t="s">
        <v>89</v>
      </c>
      <c r="L20" s="1" t="s">
        <v>64</v>
      </c>
      <c r="M20" s="1" t="s">
        <v>65</v>
      </c>
      <c r="N20" s="1" t="s">
        <v>407</v>
      </c>
    </row>
    <row r="21" spans="1:14" x14ac:dyDescent="0.25">
      <c r="A21" s="1">
        <v>600066142</v>
      </c>
      <c r="B21" s="1">
        <v>70987327</v>
      </c>
      <c r="C21" s="1" t="s">
        <v>5</v>
      </c>
      <c r="D21" s="1" t="s">
        <v>4</v>
      </c>
      <c r="E21" s="34">
        <f t="shared" si="0"/>
        <v>70987327</v>
      </c>
      <c r="F21" s="1">
        <v>280</v>
      </c>
      <c r="G21" s="1">
        <v>61.53</v>
      </c>
      <c r="H21" s="3">
        <v>17228.400000000001</v>
      </c>
      <c r="I21" s="1" t="s">
        <v>36</v>
      </c>
      <c r="J21" s="1" t="s">
        <v>93</v>
      </c>
      <c r="K21" s="1" t="s">
        <v>11</v>
      </c>
      <c r="L21" s="1" t="s">
        <v>64</v>
      </c>
      <c r="M21" s="1" t="s">
        <v>65</v>
      </c>
      <c r="N21" s="1" t="s">
        <v>407</v>
      </c>
    </row>
    <row r="22" spans="1:14" x14ac:dyDescent="0.25">
      <c r="A22" s="1">
        <v>600066151</v>
      </c>
      <c r="B22" s="1">
        <v>70987301</v>
      </c>
      <c r="C22" s="1" t="s">
        <v>5</v>
      </c>
      <c r="D22" s="1" t="s">
        <v>4</v>
      </c>
      <c r="E22" s="34">
        <f t="shared" si="0"/>
        <v>70987301</v>
      </c>
      <c r="F22" s="1">
        <v>260</v>
      </c>
      <c r="G22" s="1">
        <v>61.53</v>
      </c>
      <c r="H22" s="3">
        <v>15997.800000000001</v>
      </c>
      <c r="I22" s="1" t="s">
        <v>36</v>
      </c>
      <c r="J22" s="1" t="s">
        <v>94</v>
      </c>
      <c r="K22" s="1" t="s">
        <v>11</v>
      </c>
      <c r="L22" s="1" t="s">
        <v>64</v>
      </c>
      <c r="M22" s="1" t="s">
        <v>65</v>
      </c>
      <c r="N22" s="1" t="s">
        <v>407</v>
      </c>
    </row>
    <row r="23" spans="1:14" x14ac:dyDescent="0.25">
      <c r="A23" s="1">
        <v>600066169</v>
      </c>
      <c r="B23" s="1">
        <v>70987271</v>
      </c>
      <c r="C23" s="1" t="s">
        <v>5</v>
      </c>
      <c r="D23" s="1" t="s">
        <v>4</v>
      </c>
      <c r="E23" s="34">
        <f t="shared" si="0"/>
        <v>70987271</v>
      </c>
      <c r="F23" s="1">
        <v>240</v>
      </c>
      <c r="G23" s="1">
        <v>61.53</v>
      </c>
      <c r="H23" s="3">
        <v>14767.2</v>
      </c>
      <c r="I23" s="1" t="s">
        <v>36</v>
      </c>
      <c r="J23" s="1" t="s">
        <v>95</v>
      </c>
      <c r="K23" s="1" t="s">
        <v>11</v>
      </c>
      <c r="L23" s="1" t="s">
        <v>64</v>
      </c>
      <c r="M23" s="1" t="s">
        <v>65</v>
      </c>
      <c r="N23" s="1" t="s">
        <v>407</v>
      </c>
    </row>
    <row r="24" spans="1:14" x14ac:dyDescent="0.25">
      <c r="A24" s="1">
        <v>600066177</v>
      </c>
      <c r="B24" s="1">
        <v>70987319</v>
      </c>
      <c r="C24" s="1" t="s">
        <v>5</v>
      </c>
      <c r="D24" s="1" t="s">
        <v>4</v>
      </c>
      <c r="E24" s="34">
        <f t="shared" si="0"/>
        <v>70987319</v>
      </c>
      <c r="F24" s="1">
        <v>360</v>
      </c>
      <c r="G24" s="1">
        <v>61.53</v>
      </c>
      <c r="H24" s="3">
        <v>22150.799999999999</v>
      </c>
      <c r="I24" s="1" t="s">
        <v>36</v>
      </c>
      <c r="J24" s="1" t="s">
        <v>96</v>
      </c>
      <c r="K24" s="1" t="s">
        <v>11</v>
      </c>
      <c r="L24" s="1" t="s">
        <v>64</v>
      </c>
      <c r="M24" s="1" t="s">
        <v>65</v>
      </c>
      <c r="N24" s="1" t="s">
        <v>407</v>
      </c>
    </row>
    <row r="25" spans="1:14" x14ac:dyDescent="0.25">
      <c r="A25" s="1">
        <v>600066185</v>
      </c>
      <c r="B25" s="1">
        <v>47722797</v>
      </c>
      <c r="C25" s="1" t="s">
        <v>5</v>
      </c>
      <c r="D25" s="1" t="s">
        <v>4</v>
      </c>
      <c r="E25" s="34">
        <f t="shared" si="0"/>
        <v>47722797</v>
      </c>
      <c r="F25" s="1">
        <v>180</v>
      </c>
      <c r="G25" s="1">
        <v>61.53</v>
      </c>
      <c r="H25" s="3">
        <v>11075.4</v>
      </c>
      <c r="I25" s="1" t="s">
        <v>97</v>
      </c>
      <c r="J25" s="1" t="s">
        <v>98</v>
      </c>
      <c r="K25" s="1" t="s">
        <v>99</v>
      </c>
      <c r="L25" s="1" t="s">
        <v>64</v>
      </c>
      <c r="M25" s="1" t="s">
        <v>65</v>
      </c>
      <c r="N25" s="1" t="s">
        <v>407</v>
      </c>
    </row>
    <row r="26" spans="1:14" x14ac:dyDescent="0.25">
      <c r="A26" s="1">
        <v>600066207</v>
      </c>
      <c r="B26" s="1">
        <v>60611456</v>
      </c>
      <c r="C26" s="1" t="s">
        <v>5</v>
      </c>
      <c r="D26" s="1" t="s">
        <v>4</v>
      </c>
      <c r="E26" s="34">
        <f t="shared" si="0"/>
        <v>60611456</v>
      </c>
      <c r="F26" s="1">
        <v>130</v>
      </c>
      <c r="G26" s="1">
        <v>61.53</v>
      </c>
      <c r="H26" s="3">
        <v>7998.9000000000005</v>
      </c>
      <c r="I26" s="1" t="s">
        <v>36</v>
      </c>
      <c r="J26" s="1" t="s">
        <v>102</v>
      </c>
      <c r="K26" s="1" t="s">
        <v>103</v>
      </c>
      <c r="L26" s="1" t="s">
        <v>64</v>
      </c>
      <c r="M26" s="1" t="s">
        <v>65</v>
      </c>
      <c r="N26" s="1" t="s">
        <v>407</v>
      </c>
    </row>
    <row r="27" spans="1:14" x14ac:dyDescent="0.25">
      <c r="A27" s="1">
        <v>600066223</v>
      </c>
      <c r="B27" s="1">
        <v>60610115</v>
      </c>
      <c r="C27" s="1" t="s">
        <v>5</v>
      </c>
      <c r="D27" s="1" t="s">
        <v>4</v>
      </c>
      <c r="E27" s="34">
        <f t="shared" si="0"/>
        <v>60610115</v>
      </c>
      <c r="F27" s="1">
        <v>140</v>
      </c>
      <c r="G27" s="1">
        <v>61.53</v>
      </c>
      <c r="H27" s="3">
        <v>8614.2000000000007</v>
      </c>
      <c r="I27" s="1" t="s">
        <v>36</v>
      </c>
      <c r="J27" s="1" t="s">
        <v>105</v>
      </c>
      <c r="K27" s="1" t="s">
        <v>99</v>
      </c>
      <c r="L27" s="1" t="s">
        <v>64</v>
      </c>
      <c r="M27" s="1" t="s">
        <v>65</v>
      </c>
      <c r="N27" s="1" t="s">
        <v>407</v>
      </c>
    </row>
    <row r="28" spans="1:14" x14ac:dyDescent="0.25">
      <c r="A28" s="1">
        <v>600066231</v>
      </c>
      <c r="B28" s="1">
        <v>75004852</v>
      </c>
      <c r="C28" s="1" t="s">
        <v>5</v>
      </c>
      <c r="D28" s="1" t="s">
        <v>4</v>
      </c>
      <c r="E28" s="34">
        <f t="shared" si="0"/>
        <v>75004852</v>
      </c>
      <c r="F28" s="1">
        <v>70</v>
      </c>
      <c r="G28" s="1">
        <v>61.53</v>
      </c>
      <c r="H28" s="3">
        <v>4307.1000000000004</v>
      </c>
      <c r="I28" s="1" t="s">
        <v>34</v>
      </c>
      <c r="J28" s="1" t="s">
        <v>106</v>
      </c>
      <c r="K28" s="1" t="s">
        <v>107</v>
      </c>
      <c r="L28" s="1" t="s">
        <v>64</v>
      </c>
      <c r="M28" s="1" t="s">
        <v>65</v>
      </c>
      <c r="N28" s="1" t="s">
        <v>407</v>
      </c>
    </row>
    <row r="29" spans="1:14" x14ac:dyDescent="0.25">
      <c r="A29" s="1">
        <v>600066240</v>
      </c>
      <c r="B29" s="1">
        <v>71010696</v>
      </c>
      <c r="C29" s="1" t="s">
        <v>5</v>
      </c>
      <c r="D29" s="1" t="s">
        <v>4</v>
      </c>
      <c r="E29" s="34">
        <f t="shared" si="0"/>
        <v>71010696</v>
      </c>
      <c r="F29" s="1">
        <v>80</v>
      </c>
      <c r="G29" s="1">
        <v>61.53</v>
      </c>
      <c r="H29" s="3">
        <v>4922.3999999999996</v>
      </c>
      <c r="I29" s="1" t="s">
        <v>34</v>
      </c>
      <c r="J29" s="1" t="s">
        <v>108</v>
      </c>
      <c r="K29" s="1" t="s">
        <v>109</v>
      </c>
      <c r="L29" s="1" t="s">
        <v>64</v>
      </c>
      <c r="M29" s="1" t="s">
        <v>65</v>
      </c>
      <c r="N29" s="1" t="s">
        <v>407</v>
      </c>
    </row>
    <row r="30" spans="1:14" x14ac:dyDescent="0.25">
      <c r="A30" s="1">
        <v>600066274</v>
      </c>
      <c r="B30" s="1">
        <v>70987181</v>
      </c>
      <c r="C30" s="1" t="s">
        <v>5</v>
      </c>
      <c r="D30" s="1" t="s">
        <v>4</v>
      </c>
      <c r="E30" s="34">
        <f t="shared" si="0"/>
        <v>70987181</v>
      </c>
      <c r="F30" s="1">
        <v>180</v>
      </c>
      <c r="G30" s="1">
        <v>61.53</v>
      </c>
      <c r="H30" s="3">
        <v>11075.4</v>
      </c>
      <c r="I30" s="1" t="s">
        <v>112</v>
      </c>
      <c r="J30" s="1" t="s">
        <v>113</v>
      </c>
      <c r="K30" s="1" t="s">
        <v>11</v>
      </c>
      <c r="L30" s="1" t="s">
        <v>64</v>
      </c>
      <c r="M30" s="1" t="s">
        <v>65</v>
      </c>
      <c r="N30" s="1" t="s">
        <v>407</v>
      </c>
    </row>
    <row r="31" spans="1:14" x14ac:dyDescent="0.25">
      <c r="A31" s="1">
        <v>600066282</v>
      </c>
      <c r="B31" s="1">
        <v>70987165</v>
      </c>
      <c r="C31" s="1" t="s">
        <v>5</v>
      </c>
      <c r="D31" s="1" t="s">
        <v>4</v>
      </c>
      <c r="E31" s="34">
        <f t="shared" si="0"/>
        <v>70987165</v>
      </c>
      <c r="F31" s="1">
        <v>230</v>
      </c>
      <c r="G31" s="1">
        <v>61.53</v>
      </c>
      <c r="H31" s="3">
        <v>14151.9</v>
      </c>
      <c r="I31" s="1" t="s">
        <v>114</v>
      </c>
      <c r="J31" s="1" t="s">
        <v>115</v>
      </c>
      <c r="K31" s="1" t="s">
        <v>11</v>
      </c>
      <c r="L31" s="1" t="s">
        <v>64</v>
      </c>
      <c r="M31" s="1" t="s">
        <v>65</v>
      </c>
      <c r="N31" s="1" t="s">
        <v>407</v>
      </c>
    </row>
    <row r="32" spans="1:14" x14ac:dyDescent="0.25">
      <c r="A32" s="1">
        <v>600066291</v>
      </c>
      <c r="B32" s="1">
        <v>70987475</v>
      </c>
      <c r="C32" s="1" t="s">
        <v>5</v>
      </c>
      <c r="D32" s="1" t="s">
        <v>4</v>
      </c>
      <c r="E32" s="34">
        <f t="shared" si="0"/>
        <v>70987475</v>
      </c>
      <c r="F32" s="1">
        <v>380</v>
      </c>
      <c r="G32" s="1">
        <v>61.53</v>
      </c>
      <c r="H32" s="3">
        <v>23381.4</v>
      </c>
      <c r="I32" s="1" t="s">
        <v>116</v>
      </c>
      <c r="J32" s="1" t="s">
        <v>117</v>
      </c>
      <c r="K32" s="1" t="s">
        <v>11</v>
      </c>
      <c r="L32" s="1" t="s">
        <v>64</v>
      </c>
      <c r="M32" s="1" t="s">
        <v>65</v>
      </c>
      <c r="N32" s="1" t="s">
        <v>407</v>
      </c>
    </row>
    <row r="33" spans="1:14" x14ac:dyDescent="0.25">
      <c r="A33" s="1">
        <v>600066304</v>
      </c>
      <c r="B33" s="1">
        <v>70987459</v>
      </c>
      <c r="C33" s="1" t="s">
        <v>5</v>
      </c>
      <c r="D33" s="1" t="s">
        <v>4</v>
      </c>
      <c r="E33" s="34">
        <f t="shared" si="0"/>
        <v>70987459</v>
      </c>
      <c r="F33" s="1">
        <v>320</v>
      </c>
      <c r="G33" s="1">
        <v>61.53</v>
      </c>
      <c r="H33" s="3">
        <v>19689.599999999999</v>
      </c>
      <c r="I33" s="1" t="s">
        <v>118</v>
      </c>
      <c r="J33" s="1" t="s">
        <v>119</v>
      </c>
      <c r="K33" s="1" t="s">
        <v>11</v>
      </c>
      <c r="L33" s="1" t="s">
        <v>64</v>
      </c>
      <c r="M33" s="1" t="s">
        <v>65</v>
      </c>
      <c r="N33" s="1" t="s">
        <v>407</v>
      </c>
    </row>
    <row r="34" spans="1:14" x14ac:dyDescent="0.25">
      <c r="A34" s="1">
        <v>600066312</v>
      </c>
      <c r="B34" s="1">
        <v>70987441</v>
      </c>
      <c r="C34" s="1" t="s">
        <v>5</v>
      </c>
      <c r="D34" s="1" t="s">
        <v>4</v>
      </c>
      <c r="E34" s="34">
        <f t="shared" si="0"/>
        <v>70987441</v>
      </c>
      <c r="F34" s="1">
        <v>270</v>
      </c>
      <c r="G34" s="1">
        <v>61.53</v>
      </c>
      <c r="H34" s="3">
        <v>16613.099999999999</v>
      </c>
      <c r="I34" s="1" t="s">
        <v>120</v>
      </c>
      <c r="J34" s="1" t="s">
        <v>121</v>
      </c>
      <c r="K34" s="1" t="s">
        <v>11</v>
      </c>
      <c r="L34" s="1" t="s">
        <v>64</v>
      </c>
      <c r="M34" s="1" t="s">
        <v>65</v>
      </c>
      <c r="N34" s="1" t="s">
        <v>407</v>
      </c>
    </row>
    <row r="35" spans="1:14" x14ac:dyDescent="0.25">
      <c r="A35" s="1">
        <v>600066321</v>
      </c>
      <c r="B35" s="1">
        <v>70987211</v>
      </c>
      <c r="C35" s="1" t="s">
        <v>5</v>
      </c>
      <c r="D35" s="1" t="s">
        <v>4</v>
      </c>
      <c r="E35" s="34">
        <f t="shared" si="0"/>
        <v>70987211</v>
      </c>
      <c r="F35" s="1">
        <v>230</v>
      </c>
      <c r="G35" s="1">
        <v>61.53</v>
      </c>
      <c r="H35" s="3">
        <v>14151.9</v>
      </c>
      <c r="I35" s="1" t="s">
        <v>122</v>
      </c>
      <c r="J35" s="1" t="s">
        <v>123</v>
      </c>
      <c r="K35" s="1" t="s">
        <v>11</v>
      </c>
      <c r="L35" s="1" t="s">
        <v>64</v>
      </c>
      <c r="M35" s="1" t="s">
        <v>65</v>
      </c>
      <c r="N35" s="1" t="s">
        <v>407</v>
      </c>
    </row>
    <row r="36" spans="1:14" x14ac:dyDescent="0.25">
      <c r="A36" s="1">
        <v>600066371</v>
      </c>
      <c r="B36" s="1">
        <v>47721006</v>
      </c>
      <c r="C36" s="1" t="s">
        <v>5</v>
      </c>
      <c r="D36" s="1" t="s">
        <v>4</v>
      </c>
      <c r="E36" s="34">
        <f t="shared" si="0"/>
        <v>47721006</v>
      </c>
      <c r="F36" s="1">
        <v>390</v>
      </c>
      <c r="G36" s="1">
        <v>61.53</v>
      </c>
      <c r="H36" s="3">
        <v>23996.7</v>
      </c>
      <c r="I36" s="1" t="s">
        <v>124</v>
      </c>
      <c r="J36" s="1" t="s">
        <v>128</v>
      </c>
      <c r="K36" s="1" t="s">
        <v>99</v>
      </c>
      <c r="L36" s="1" t="s">
        <v>64</v>
      </c>
      <c r="M36" s="1" t="s">
        <v>65</v>
      </c>
      <c r="N36" s="1" t="s">
        <v>407</v>
      </c>
    </row>
    <row r="37" spans="1:14" x14ac:dyDescent="0.25">
      <c r="A37" s="1">
        <v>600066410</v>
      </c>
      <c r="B37" s="1">
        <v>60611464</v>
      </c>
      <c r="C37" s="1" t="s">
        <v>5</v>
      </c>
      <c r="D37" s="1" t="s">
        <v>4</v>
      </c>
      <c r="E37" s="34">
        <f t="shared" si="0"/>
        <v>60611464</v>
      </c>
      <c r="F37" s="1">
        <v>120</v>
      </c>
      <c r="G37" s="1">
        <v>61.53</v>
      </c>
      <c r="H37" s="3">
        <v>7383.6</v>
      </c>
      <c r="I37" s="1" t="s">
        <v>134</v>
      </c>
      <c r="J37" s="1" t="s">
        <v>135</v>
      </c>
      <c r="K37" s="1" t="s">
        <v>103</v>
      </c>
      <c r="L37" s="1" t="s">
        <v>64</v>
      </c>
      <c r="M37" s="1" t="s">
        <v>65</v>
      </c>
      <c r="N37" s="1" t="s">
        <v>407</v>
      </c>
    </row>
    <row r="38" spans="1:14" x14ac:dyDescent="0.25">
      <c r="A38" s="1">
        <v>600066452</v>
      </c>
      <c r="B38" s="1">
        <v>75006561</v>
      </c>
      <c r="C38" s="1" t="s">
        <v>5</v>
      </c>
      <c r="D38" s="1" t="s">
        <v>4</v>
      </c>
      <c r="E38" s="34">
        <f t="shared" si="0"/>
        <v>75006561</v>
      </c>
      <c r="F38" s="1">
        <v>150</v>
      </c>
      <c r="G38" s="1">
        <v>61.53</v>
      </c>
      <c r="H38" s="3">
        <v>9229.5</v>
      </c>
      <c r="I38" s="1" t="s">
        <v>139</v>
      </c>
      <c r="J38" s="1" t="s">
        <v>140</v>
      </c>
      <c r="K38" s="1" t="s">
        <v>80</v>
      </c>
      <c r="L38" s="1" t="s">
        <v>64</v>
      </c>
      <c r="M38" s="1" t="s">
        <v>65</v>
      </c>
      <c r="N38" s="1" t="s">
        <v>407</v>
      </c>
    </row>
    <row r="39" spans="1:14" x14ac:dyDescent="0.25">
      <c r="A39" s="1">
        <v>600066509</v>
      </c>
      <c r="B39" s="1">
        <v>75006235</v>
      </c>
      <c r="C39" s="1" t="s">
        <v>5</v>
      </c>
      <c r="D39" s="1" t="s">
        <v>4</v>
      </c>
      <c r="E39" s="34">
        <f t="shared" si="0"/>
        <v>75006235</v>
      </c>
      <c r="F39" s="1">
        <v>90</v>
      </c>
      <c r="G39" s="1">
        <v>61.53</v>
      </c>
      <c r="H39" s="3">
        <v>5537.7</v>
      </c>
      <c r="I39" s="1" t="s">
        <v>34</v>
      </c>
      <c r="J39" s="1" t="s">
        <v>144</v>
      </c>
      <c r="K39" s="1" t="s">
        <v>145</v>
      </c>
      <c r="L39" s="1" t="s">
        <v>64</v>
      </c>
      <c r="M39" s="1" t="s">
        <v>65</v>
      </c>
      <c r="N39" s="1" t="s">
        <v>407</v>
      </c>
    </row>
    <row r="40" spans="1:14" x14ac:dyDescent="0.25">
      <c r="A40" s="1">
        <v>600066517</v>
      </c>
      <c r="B40" s="1">
        <v>75005239</v>
      </c>
      <c r="C40" s="1" t="s">
        <v>5</v>
      </c>
      <c r="D40" s="1" t="s">
        <v>4</v>
      </c>
      <c r="E40" s="34">
        <f t="shared" si="0"/>
        <v>75005239</v>
      </c>
      <c r="F40" s="1">
        <v>220</v>
      </c>
      <c r="G40" s="1">
        <v>61.53</v>
      </c>
      <c r="H40" s="3">
        <v>13536.6</v>
      </c>
      <c r="I40" s="1" t="s">
        <v>34</v>
      </c>
      <c r="J40" s="1" t="s">
        <v>146</v>
      </c>
      <c r="K40" s="1" t="s">
        <v>147</v>
      </c>
      <c r="L40" s="1" t="s">
        <v>64</v>
      </c>
      <c r="M40" s="1" t="s">
        <v>65</v>
      </c>
      <c r="N40" s="1" t="s">
        <v>407</v>
      </c>
    </row>
    <row r="41" spans="1:14" x14ac:dyDescent="0.25">
      <c r="A41" s="1">
        <v>600066525</v>
      </c>
      <c r="B41" s="1">
        <v>71001930</v>
      </c>
      <c r="C41" s="1" t="s">
        <v>5</v>
      </c>
      <c r="D41" s="1" t="s">
        <v>4</v>
      </c>
      <c r="E41" s="34">
        <f t="shared" si="0"/>
        <v>71001930</v>
      </c>
      <c r="F41" s="1">
        <v>300</v>
      </c>
      <c r="G41" s="1">
        <v>61.53</v>
      </c>
      <c r="H41" s="3">
        <v>18459</v>
      </c>
      <c r="I41" s="1" t="s">
        <v>148</v>
      </c>
      <c r="J41" s="1" t="s">
        <v>149</v>
      </c>
      <c r="K41" s="1" t="s">
        <v>150</v>
      </c>
      <c r="L41" s="1" t="s">
        <v>64</v>
      </c>
      <c r="M41" s="1" t="s">
        <v>65</v>
      </c>
      <c r="N41" s="1" t="s">
        <v>407</v>
      </c>
    </row>
    <row r="42" spans="1:14" x14ac:dyDescent="0.25">
      <c r="A42" s="1">
        <v>600066622</v>
      </c>
      <c r="B42" s="1">
        <v>70987238</v>
      </c>
      <c r="C42" s="1" t="s">
        <v>5</v>
      </c>
      <c r="D42" s="1" t="s">
        <v>4</v>
      </c>
      <c r="E42" s="34">
        <f t="shared" si="0"/>
        <v>70987238</v>
      </c>
      <c r="F42" s="1">
        <v>540</v>
      </c>
      <c r="G42" s="1">
        <v>61.53</v>
      </c>
      <c r="H42" s="3">
        <v>33226.199999999997</v>
      </c>
      <c r="I42" s="1" t="s">
        <v>124</v>
      </c>
      <c r="J42" s="1" t="s">
        <v>155</v>
      </c>
      <c r="K42" s="1" t="s">
        <v>11</v>
      </c>
      <c r="L42" s="1" t="s">
        <v>64</v>
      </c>
      <c r="M42" s="1" t="s">
        <v>65</v>
      </c>
      <c r="N42" s="1" t="s">
        <v>407</v>
      </c>
    </row>
    <row r="43" spans="1:14" x14ac:dyDescent="0.25">
      <c r="A43" s="1">
        <v>691007535</v>
      </c>
      <c r="B43" s="5" t="s">
        <v>403</v>
      </c>
      <c r="C43" s="1" t="s">
        <v>5</v>
      </c>
      <c r="D43" s="1" t="s">
        <v>4</v>
      </c>
      <c r="E43" s="34">
        <f t="shared" si="0"/>
        <v>3632504</v>
      </c>
      <c r="F43" s="1">
        <v>110</v>
      </c>
      <c r="G43" s="1">
        <v>61.53</v>
      </c>
      <c r="H43" s="3">
        <v>6768.3</v>
      </c>
      <c r="I43" s="1" t="s">
        <v>392</v>
      </c>
      <c r="J43" s="1" t="s">
        <v>393</v>
      </c>
      <c r="K43" s="1" t="s">
        <v>11</v>
      </c>
      <c r="L43" s="1" t="s">
        <v>30</v>
      </c>
      <c r="M43" s="1" t="s">
        <v>65</v>
      </c>
      <c r="N43" s="1" t="s">
        <v>408</v>
      </c>
    </row>
    <row r="44" spans="1:14" x14ac:dyDescent="0.25">
      <c r="A44" s="1">
        <v>600000532</v>
      </c>
      <c r="B44" s="1">
        <v>25220284</v>
      </c>
      <c r="C44" s="1" t="s">
        <v>5</v>
      </c>
      <c r="D44" s="1" t="s">
        <v>4</v>
      </c>
      <c r="E44" s="34">
        <f t="shared" si="0"/>
        <v>25220284</v>
      </c>
      <c r="F44" s="1">
        <v>20</v>
      </c>
      <c r="G44" s="1">
        <v>61.53</v>
      </c>
      <c r="H44" s="3">
        <v>1230.5999999999999</v>
      </c>
      <c r="I44" s="1" t="s">
        <v>6</v>
      </c>
      <c r="J44" s="1" t="s">
        <v>7</v>
      </c>
      <c r="K44" s="1" t="s">
        <v>8</v>
      </c>
      <c r="L44" s="1" t="s">
        <v>3</v>
      </c>
      <c r="M44" s="1" t="s">
        <v>72</v>
      </c>
      <c r="N44" s="1" t="s">
        <v>408</v>
      </c>
    </row>
    <row r="45" spans="1:14" x14ac:dyDescent="0.25">
      <c r="A45" s="1">
        <v>600022790</v>
      </c>
      <c r="B45" s="1">
        <v>70846553</v>
      </c>
      <c r="C45" s="1" t="s">
        <v>5</v>
      </c>
      <c r="D45" s="1" t="s">
        <v>4</v>
      </c>
      <c r="E45" s="34">
        <f t="shared" si="0"/>
        <v>70846553</v>
      </c>
      <c r="F45" s="1">
        <v>70</v>
      </c>
      <c r="G45" s="1">
        <v>61.53</v>
      </c>
      <c r="H45" s="3">
        <v>4307.1000000000004</v>
      </c>
      <c r="I45" s="1" t="s">
        <v>13</v>
      </c>
      <c r="J45" s="1" t="s">
        <v>14</v>
      </c>
      <c r="K45" s="1" t="s">
        <v>15</v>
      </c>
      <c r="L45" s="1" t="s">
        <v>12</v>
      </c>
      <c r="M45" s="1" t="s">
        <v>72</v>
      </c>
      <c r="N45" s="1" t="s">
        <v>407</v>
      </c>
    </row>
    <row r="46" spans="1:14" x14ac:dyDescent="0.25">
      <c r="A46" s="1">
        <v>600028496</v>
      </c>
      <c r="B46" s="1">
        <v>47723424</v>
      </c>
      <c r="C46" s="1" t="s">
        <v>5</v>
      </c>
      <c r="D46" s="1" t="s">
        <v>4</v>
      </c>
      <c r="E46" s="34">
        <f t="shared" si="0"/>
        <v>47723424</v>
      </c>
      <c r="F46" s="1">
        <v>590</v>
      </c>
      <c r="G46" s="1">
        <v>61.53</v>
      </c>
      <c r="H46" s="3">
        <v>36302.699999999997</v>
      </c>
      <c r="I46" s="1" t="s">
        <v>47</v>
      </c>
      <c r="J46" s="1" t="s">
        <v>48</v>
      </c>
      <c r="K46" s="1" t="s">
        <v>8</v>
      </c>
      <c r="L46" s="1" t="s">
        <v>12</v>
      </c>
      <c r="M46" s="1" t="s">
        <v>72</v>
      </c>
      <c r="N46" s="1" t="s">
        <v>407</v>
      </c>
    </row>
    <row r="47" spans="1:14" x14ac:dyDescent="0.25">
      <c r="A47" s="1">
        <v>600065944</v>
      </c>
      <c r="B47" s="1">
        <v>70997578</v>
      </c>
      <c r="C47" s="1" t="s">
        <v>5</v>
      </c>
      <c r="D47" s="1" t="s">
        <v>4</v>
      </c>
      <c r="E47" s="34">
        <f t="shared" si="0"/>
        <v>70997578</v>
      </c>
      <c r="F47" s="1">
        <v>140</v>
      </c>
      <c r="G47" s="1">
        <v>61.53</v>
      </c>
      <c r="H47" s="3">
        <v>8614.2000000000007</v>
      </c>
      <c r="I47" s="1" t="s">
        <v>36</v>
      </c>
      <c r="J47" s="1" t="s">
        <v>73</v>
      </c>
      <c r="K47" s="1" t="s">
        <v>8</v>
      </c>
      <c r="L47" s="1" t="s">
        <v>64</v>
      </c>
      <c r="M47" s="1" t="s">
        <v>72</v>
      </c>
      <c r="N47" s="1" t="s">
        <v>407</v>
      </c>
    </row>
    <row r="48" spans="1:14" x14ac:dyDescent="0.25">
      <c r="A48" s="1">
        <v>600065961</v>
      </c>
      <c r="B48" s="1">
        <v>70997560</v>
      </c>
      <c r="C48" s="1" t="s">
        <v>5</v>
      </c>
      <c r="D48" s="1" t="s">
        <v>4</v>
      </c>
      <c r="E48" s="34">
        <f t="shared" si="0"/>
        <v>70997560</v>
      </c>
      <c r="F48" s="1">
        <v>190</v>
      </c>
      <c r="G48" s="1">
        <v>61.53</v>
      </c>
      <c r="H48" s="3">
        <v>11690.7</v>
      </c>
      <c r="I48" s="1" t="s">
        <v>36</v>
      </c>
      <c r="J48" s="1" t="s">
        <v>74</v>
      </c>
      <c r="K48" s="1" t="s">
        <v>8</v>
      </c>
      <c r="L48" s="1" t="s">
        <v>64</v>
      </c>
      <c r="M48" s="1" t="s">
        <v>72</v>
      </c>
      <c r="N48" s="1" t="s">
        <v>407</v>
      </c>
    </row>
    <row r="49" spans="1:14" x14ac:dyDescent="0.25">
      <c r="A49" s="1">
        <v>600065979</v>
      </c>
      <c r="B49" s="1">
        <v>70997594</v>
      </c>
      <c r="C49" s="1" t="s">
        <v>5</v>
      </c>
      <c r="D49" s="1" t="s">
        <v>4</v>
      </c>
      <c r="E49" s="34">
        <f t="shared" si="0"/>
        <v>70997594</v>
      </c>
      <c r="F49" s="1">
        <v>100</v>
      </c>
      <c r="G49" s="1">
        <v>61.53</v>
      </c>
      <c r="H49" s="3">
        <v>6153</v>
      </c>
      <c r="I49" s="1" t="s">
        <v>36</v>
      </c>
      <c r="J49" s="1" t="s">
        <v>75</v>
      </c>
      <c r="K49" s="1" t="s">
        <v>8</v>
      </c>
      <c r="L49" s="1" t="s">
        <v>64</v>
      </c>
      <c r="M49" s="1" t="s">
        <v>72</v>
      </c>
      <c r="N49" s="1" t="s">
        <v>407</v>
      </c>
    </row>
    <row r="50" spans="1:14" x14ac:dyDescent="0.25">
      <c r="A50" s="1">
        <v>600066061</v>
      </c>
      <c r="B50" s="1">
        <v>70997179</v>
      </c>
      <c r="C50" s="1" t="s">
        <v>5</v>
      </c>
      <c r="D50" s="1" t="s">
        <v>4</v>
      </c>
      <c r="E50" s="34">
        <f t="shared" si="0"/>
        <v>70997179</v>
      </c>
      <c r="F50" s="1">
        <v>60</v>
      </c>
      <c r="G50" s="1">
        <v>61.53</v>
      </c>
      <c r="H50" s="3">
        <v>3691.8</v>
      </c>
      <c r="I50" s="1" t="s">
        <v>36</v>
      </c>
      <c r="J50" s="1" t="s">
        <v>83</v>
      </c>
      <c r="K50" s="1" t="s">
        <v>84</v>
      </c>
      <c r="L50" s="1" t="s">
        <v>64</v>
      </c>
      <c r="M50" s="1" t="s">
        <v>72</v>
      </c>
      <c r="N50" s="1" t="s">
        <v>407</v>
      </c>
    </row>
    <row r="51" spans="1:14" x14ac:dyDescent="0.25">
      <c r="A51" s="1">
        <v>600066070</v>
      </c>
      <c r="B51" s="1">
        <v>70997195</v>
      </c>
      <c r="C51" s="1" t="s">
        <v>5</v>
      </c>
      <c r="D51" s="1" t="s">
        <v>4</v>
      </c>
      <c r="E51" s="34">
        <f t="shared" si="0"/>
        <v>70997195</v>
      </c>
      <c r="F51" s="1">
        <v>100</v>
      </c>
      <c r="G51" s="1">
        <v>61.53</v>
      </c>
      <c r="H51" s="3">
        <v>6153</v>
      </c>
      <c r="I51" s="1" t="s">
        <v>36</v>
      </c>
      <c r="J51" s="1" t="s">
        <v>85</v>
      </c>
      <c r="K51" s="1" t="s">
        <v>84</v>
      </c>
      <c r="L51" s="1" t="s">
        <v>64</v>
      </c>
      <c r="M51" s="1" t="s">
        <v>72</v>
      </c>
      <c r="N51" s="1" t="s">
        <v>407</v>
      </c>
    </row>
    <row r="52" spans="1:14" x14ac:dyDescent="0.25">
      <c r="A52" s="1">
        <v>600066088</v>
      </c>
      <c r="B52" s="1">
        <v>71008331</v>
      </c>
      <c r="C52" s="1" t="s">
        <v>5</v>
      </c>
      <c r="D52" s="1" t="s">
        <v>4</v>
      </c>
      <c r="E52" s="34">
        <f t="shared" si="0"/>
        <v>71008331</v>
      </c>
      <c r="F52" s="1">
        <v>40</v>
      </c>
      <c r="G52" s="1">
        <v>61.53</v>
      </c>
      <c r="H52" s="3">
        <v>2461.1999999999998</v>
      </c>
      <c r="I52" s="1" t="s">
        <v>36</v>
      </c>
      <c r="J52" s="1" t="s">
        <v>86</v>
      </c>
      <c r="K52" s="1" t="s">
        <v>87</v>
      </c>
      <c r="L52" s="1" t="s">
        <v>64</v>
      </c>
      <c r="M52" s="1" t="s">
        <v>72</v>
      </c>
      <c r="N52" s="1" t="s">
        <v>407</v>
      </c>
    </row>
    <row r="53" spans="1:14" x14ac:dyDescent="0.25">
      <c r="A53" s="1">
        <v>600066126</v>
      </c>
      <c r="B53" s="1">
        <v>47723483</v>
      </c>
      <c r="C53" s="1" t="s">
        <v>5</v>
      </c>
      <c r="D53" s="1" t="s">
        <v>4</v>
      </c>
      <c r="E53" s="34">
        <f t="shared" si="0"/>
        <v>47723483</v>
      </c>
      <c r="F53" s="1">
        <v>130</v>
      </c>
      <c r="G53" s="1">
        <v>61.53</v>
      </c>
      <c r="H53" s="3">
        <v>7998.9000000000005</v>
      </c>
      <c r="I53" s="1" t="s">
        <v>90</v>
      </c>
      <c r="J53" s="1" t="s">
        <v>91</v>
      </c>
      <c r="K53" s="1" t="s">
        <v>8</v>
      </c>
      <c r="L53" s="1" t="s">
        <v>64</v>
      </c>
      <c r="M53" s="1" t="s">
        <v>72</v>
      </c>
      <c r="N53" s="1" t="s">
        <v>407</v>
      </c>
    </row>
    <row r="54" spans="1:14" x14ac:dyDescent="0.25">
      <c r="A54" s="1">
        <v>600066215</v>
      </c>
      <c r="B54" s="1">
        <v>70997586</v>
      </c>
      <c r="C54" s="1" t="s">
        <v>5</v>
      </c>
      <c r="D54" s="1" t="s">
        <v>4</v>
      </c>
      <c r="E54" s="34">
        <f t="shared" si="0"/>
        <v>70997586</v>
      </c>
      <c r="F54" s="1">
        <v>210</v>
      </c>
      <c r="G54" s="1">
        <v>61.53</v>
      </c>
      <c r="H54" s="3">
        <v>12921.300000000001</v>
      </c>
      <c r="I54" s="1" t="s">
        <v>36</v>
      </c>
      <c r="J54" s="1" t="s">
        <v>104</v>
      </c>
      <c r="K54" s="1" t="s">
        <v>8</v>
      </c>
      <c r="L54" s="1" t="s">
        <v>64</v>
      </c>
      <c r="M54" s="1" t="s">
        <v>72</v>
      </c>
      <c r="N54" s="1" t="s">
        <v>407</v>
      </c>
    </row>
    <row r="55" spans="1:14" x14ac:dyDescent="0.25">
      <c r="A55" s="1">
        <v>600066266</v>
      </c>
      <c r="B55" s="1">
        <v>70998221</v>
      </c>
      <c r="C55" s="1" t="s">
        <v>5</v>
      </c>
      <c r="D55" s="1" t="s">
        <v>4</v>
      </c>
      <c r="E55" s="34">
        <f t="shared" si="0"/>
        <v>70998221</v>
      </c>
      <c r="F55" s="1">
        <v>140</v>
      </c>
      <c r="G55" s="1">
        <v>61.53</v>
      </c>
      <c r="H55" s="3">
        <v>8614.2000000000007</v>
      </c>
      <c r="I55" s="1" t="s">
        <v>34</v>
      </c>
      <c r="J55" s="1" t="s">
        <v>110</v>
      </c>
      <c r="K55" s="1" t="s">
        <v>111</v>
      </c>
      <c r="L55" s="1" t="s">
        <v>64</v>
      </c>
      <c r="M55" s="1" t="s">
        <v>72</v>
      </c>
      <c r="N55" s="1" t="s">
        <v>407</v>
      </c>
    </row>
    <row r="56" spans="1:14" x14ac:dyDescent="0.25">
      <c r="A56" s="1">
        <v>600066401</v>
      </c>
      <c r="B56" s="1">
        <v>60610981</v>
      </c>
      <c r="C56" s="1" t="s">
        <v>5</v>
      </c>
      <c r="D56" s="1" t="s">
        <v>4</v>
      </c>
      <c r="E56" s="34">
        <f t="shared" si="0"/>
        <v>60610981</v>
      </c>
      <c r="F56" s="1">
        <v>200</v>
      </c>
      <c r="G56" s="1">
        <v>61.53</v>
      </c>
      <c r="H56" s="3">
        <v>12306</v>
      </c>
      <c r="I56" s="1" t="s">
        <v>34</v>
      </c>
      <c r="J56" s="1" t="s">
        <v>133</v>
      </c>
      <c r="K56" s="1" t="s">
        <v>15</v>
      </c>
      <c r="L56" s="1" t="s">
        <v>64</v>
      </c>
      <c r="M56" s="1" t="s">
        <v>72</v>
      </c>
      <c r="N56" s="1" t="s">
        <v>407</v>
      </c>
    </row>
    <row r="57" spans="1:14" x14ac:dyDescent="0.25">
      <c r="A57" s="1">
        <v>600066428</v>
      </c>
      <c r="B57" s="1">
        <v>47723505</v>
      </c>
      <c r="C57" s="1" t="s">
        <v>5</v>
      </c>
      <c r="D57" s="1" t="s">
        <v>4</v>
      </c>
      <c r="E57" s="34">
        <f t="shared" si="0"/>
        <v>47723505</v>
      </c>
      <c r="F57" s="1">
        <v>320</v>
      </c>
      <c r="G57" s="1">
        <v>61.53</v>
      </c>
      <c r="H57" s="3">
        <v>19689.599999999999</v>
      </c>
      <c r="I57" s="1" t="s">
        <v>136</v>
      </c>
      <c r="J57" s="1" t="s">
        <v>137</v>
      </c>
      <c r="K57" s="1" t="s">
        <v>8</v>
      </c>
      <c r="L57" s="1" t="s">
        <v>64</v>
      </c>
      <c r="M57" s="1" t="s">
        <v>72</v>
      </c>
      <c r="N57" s="1" t="s">
        <v>407</v>
      </c>
    </row>
    <row r="58" spans="1:14" x14ac:dyDescent="0.25">
      <c r="A58" s="1">
        <v>600066436</v>
      </c>
      <c r="B58" s="1">
        <v>70997543</v>
      </c>
      <c r="C58" s="1" t="s">
        <v>5</v>
      </c>
      <c r="D58" s="1" t="s">
        <v>4</v>
      </c>
      <c r="E58" s="34">
        <f t="shared" si="0"/>
        <v>70997543</v>
      </c>
      <c r="F58" s="1">
        <v>300</v>
      </c>
      <c r="G58" s="1">
        <v>61.53</v>
      </c>
      <c r="H58" s="3">
        <v>18459</v>
      </c>
      <c r="I58" s="1" t="s">
        <v>124</v>
      </c>
      <c r="J58" s="1" t="s">
        <v>138</v>
      </c>
      <c r="K58" s="1" t="s">
        <v>8</v>
      </c>
      <c r="L58" s="1" t="s">
        <v>64</v>
      </c>
      <c r="M58" s="1" t="s">
        <v>72</v>
      </c>
      <c r="N58" s="1" t="s">
        <v>407</v>
      </c>
    </row>
    <row r="59" spans="1:14" x14ac:dyDescent="0.25">
      <c r="A59" s="1">
        <v>600066479</v>
      </c>
      <c r="B59" s="1">
        <v>70997187</v>
      </c>
      <c r="C59" s="1" t="s">
        <v>5</v>
      </c>
      <c r="D59" s="1" t="s">
        <v>4</v>
      </c>
      <c r="E59" s="34">
        <f t="shared" si="0"/>
        <v>70997187</v>
      </c>
      <c r="F59" s="1">
        <v>130</v>
      </c>
      <c r="G59" s="1">
        <v>61.53</v>
      </c>
      <c r="H59" s="3">
        <v>7998.9000000000005</v>
      </c>
      <c r="I59" s="1" t="s">
        <v>124</v>
      </c>
      <c r="J59" s="1" t="s">
        <v>141</v>
      </c>
      <c r="K59" s="1" t="s">
        <v>84</v>
      </c>
      <c r="L59" s="1" t="s">
        <v>64</v>
      </c>
      <c r="M59" s="1" t="s">
        <v>72</v>
      </c>
      <c r="N59" s="1" t="s">
        <v>407</v>
      </c>
    </row>
    <row r="60" spans="1:14" x14ac:dyDescent="0.25">
      <c r="A60" s="1">
        <v>600066487</v>
      </c>
      <c r="B60" s="1">
        <v>70995796</v>
      </c>
      <c r="C60" s="1" t="s">
        <v>5</v>
      </c>
      <c r="D60" s="1" t="s">
        <v>4</v>
      </c>
      <c r="E60" s="34">
        <f t="shared" si="0"/>
        <v>70995796</v>
      </c>
      <c r="F60" s="1">
        <v>70</v>
      </c>
      <c r="G60" s="1">
        <v>61.53</v>
      </c>
      <c r="H60" s="3">
        <v>4307.1000000000004</v>
      </c>
      <c r="I60" s="1" t="s">
        <v>34</v>
      </c>
      <c r="J60" s="1" t="s">
        <v>142</v>
      </c>
      <c r="K60" s="1" t="s">
        <v>143</v>
      </c>
      <c r="L60" s="1" t="s">
        <v>64</v>
      </c>
      <c r="M60" s="1" t="s">
        <v>72</v>
      </c>
      <c r="N60" s="1" t="s">
        <v>407</v>
      </c>
    </row>
    <row r="61" spans="1:14" x14ac:dyDescent="0.25">
      <c r="A61" s="1">
        <v>600066606</v>
      </c>
      <c r="B61" s="1">
        <v>47724978</v>
      </c>
      <c r="C61" s="1" t="s">
        <v>5</v>
      </c>
      <c r="D61" s="1" t="s">
        <v>4</v>
      </c>
      <c r="E61" s="34">
        <f t="shared" si="0"/>
        <v>47724978</v>
      </c>
      <c r="F61" s="1">
        <v>290</v>
      </c>
      <c r="G61" s="1">
        <v>61.53</v>
      </c>
      <c r="H61" s="3">
        <v>17843.7</v>
      </c>
      <c r="I61" s="1" t="s">
        <v>153</v>
      </c>
      <c r="J61" s="1" t="s">
        <v>154</v>
      </c>
      <c r="K61" s="1" t="s">
        <v>8</v>
      </c>
      <c r="L61" s="1" t="s">
        <v>64</v>
      </c>
      <c r="M61" s="1" t="s">
        <v>72</v>
      </c>
      <c r="N61" s="1" t="s">
        <v>407</v>
      </c>
    </row>
    <row r="62" spans="1:14" x14ac:dyDescent="0.25">
      <c r="A62" s="1">
        <v>600067084</v>
      </c>
      <c r="B62" s="1">
        <v>60611367</v>
      </c>
      <c r="C62" s="1" t="s">
        <v>5</v>
      </c>
      <c r="D62" s="1" t="s">
        <v>4</v>
      </c>
      <c r="E62" s="34">
        <f t="shared" si="0"/>
        <v>60611367</v>
      </c>
      <c r="F62" s="1">
        <v>170</v>
      </c>
      <c r="G62" s="1">
        <v>61.53</v>
      </c>
      <c r="H62" s="3">
        <v>10460.1</v>
      </c>
      <c r="I62" s="1" t="s">
        <v>36</v>
      </c>
      <c r="J62" s="1" t="s">
        <v>156</v>
      </c>
      <c r="K62" s="1" t="s">
        <v>157</v>
      </c>
      <c r="L62" s="1" t="s">
        <v>64</v>
      </c>
      <c r="M62" s="1" t="s">
        <v>72</v>
      </c>
      <c r="N62" s="1" t="s">
        <v>407</v>
      </c>
    </row>
    <row r="63" spans="1:14" x14ac:dyDescent="0.25">
      <c r="A63" s="1">
        <v>650015371</v>
      </c>
      <c r="B63" s="1">
        <v>70978611</v>
      </c>
      <c r="C63" s="1" t="s">
        <v>5</v>
      </c>
      <c r="D63" s="1" t="s">
        <v>4</v>
      </c>
      <c r="E63" s="34">
        <f t="shared" si="0"/>
        <v>70978611</v>
      </c>
      <c r="F63" s="1">
        <v>110</v>
      </c>
      <c r="G63" s="1">
        <v>61.53</v>
      </c>
      <c r="H63" s="3">
        <v>6768.3</v>
      </c>
      <c r="I63" s="1" t="s">
        <v>34</v>
      </c>
      <c r="J63" s="1" t="s">
        <v>323</v>
      </c>
      <c r="K63" s="1" t="s">
        <v>324</v>
      </c>
      <c r="L63" s="1" t="s">
        <v>64</v>
      </c>
      <c r="M63" s="1" t="s">
        <v>72</v>
      </c>
      <c r="N63" s="1" t="s">
        <v>407</v>
      </c>
    </row>
    <row r="64" spans="1:14" x14ac:dyDescent="0.25">
      <c r="A64" s="1">
        <v>691002991</v>
      </c>
      <c r="B64" s="1">
        <v>73740420</v>
      </c>
      <c r="C64" s="1" t="s">
        <v>5</v>
      </c>
      <c r="D64" s="1" t="s">
        <v>4</v>
      </c>
      <c r="E64" s="34">
        <f t="shared" si="0"/>
        <v>73740420</v>
      </c>
      <c r="F64" s="1">
        <v>190</v>
      </c>
      <c r="G64" s="1">
        <v>61.53</v>
      </c>
      <c r="H64" s="3">
        <v>11690.7</v>
      </c>
      <c r="I64" s="1" t="s">
        <v>383</v>
      </c>
      <c r="J64" s="1" t="s">
        <v>384</v>
      </c>
      <c r="K64" s="1" t="s">
        <v>157</v>
      </c>
      <c r="L64" s="1" t="s">
        <v>64</v>
      </c>
      <c r="M64" s="1" t="s">
        <v>72</v>
      </c>
      <c r="N64" s="1" t="s">
        <v>407</v>
      </c>
    </row>
    <row r="65" spans="1:14" x14ac:dyDescent="0.25">
      <c r="A65" s="1">
        <v>691005001</v>
      </c>
      <c r="B65" s="5" t="s">
        <v>404</v>
      </c>
      <c r="C65" s="1" t="s">
        <v>5</v>
      </c>
      <c r="D65" s="1" t="s">
        <v>4</v>
      </c>
      <c r="E65" s="34">
        <f t="shared" si="0"/>
        <v>1407104</v>
      </c>
      <c r="F65" s="1">
        <v>120</v>
      </c>
      <c r="G65" s="1">
        <v>61.53</v>
      </c>
      <c r="H65" s="3">
        <v>7383.6</v>
      </c>
      <c r="I65" s="1" t="s">
        <v>388</v>
      </c>
      <c r="J65" s="1" t="s">
        <v>389</v>
      </c>
      <c r="K65" s="1" t="s">
        <v>8</v>
      </c>
      <c r="L65" s="1" t="s">
        <v>3</v>
      </c>
      <c r="M65" s="1" t="s">
        <v>72</v>
      </c>
      <c r="N65" s="1" t="s">
        <v>408</v>
      </c>
    </row>
    <row r="66" spans="1:14" x14ac:dyDescent="0.25">
      <c r="A66" s="1">
        <v>600072479</v>
      </c>
      <c r="B66" s="1">
        <v>70984824</v>
      </c>
      <c r="C66" s="1" t="s">
        <v>5</v>
      </c>
      <c r="D66" s="1" t="s">
        <v>158</v>
      </c>
      <c r="E66" s="34">
        <f t="shared" ref="E66:E129" si="1">B66/1</f>
        <v>70984824</v>
      </c>
      <c r="F66" s="1">
        <v>90</v>
      </c>
      <c r="G66" s="1">
        <v>61.53</v>
      </c>
      <c r="H66" s="3">
        <v>5537.7</v>
      </c>
      <c r="I66" s="1" t="s">
        <v>36</v>
      </c>
      <c r="J66" s="1" t="s">
        <v>178</v>
      </c>
      <c r="K66" s="1" t="s">
        <v>179</v>
      </c>
      <c r="L66" s="1" t="s">
        <v>64</v>
      </c>
      <c r="M66" s="1" t="s">
        <v>177</v>
      </c>
      <c r="N66" s="1" t="s">
        <v>407</v>
      </c>
    </row>
    <row r="67" spans="1:14" x14ac:dyDescent="0.25">
      <c r="A67" s="1">
        <v>600072495</v>
      </c>
      <c r="B67" s="1">
        <v>70984808</v>
      </c>
      <c r="C67" s="1" t="s">
        <v>5</v>
      </c>
      <c r="D67" s="1" t="s">
        <v>158</v>
      </c>
      <c r="E67" s="34">
        <f t="shared" si="1"/>
        <v>70984808</v>
      </c>
      <c r="F67" s="1">
        <v>110</v>
      </c>
      <c r="G67" s="1">
        <v>61.53</v>
      </c>
      <c r="H67" s="3">
        <v>6768.3</v>
      </c>
      <c r="I67" s="1" t="s">
        <v>36</v>
      </c>
      <c r="J67" s="1" t="s">
        <v>180</v>
      </c>
      <c r="K67" s="1" t="s">
        <v>179</v>
      </c>
      <c r="L67" s="1" t="s">
        <v>64</v>
      </c>
      <c r="M67" s="1" t="s">
        <v>177</v>
      </c>
      <c r="N67" s="1" t="s">
        <v>407</v>
      </c>
    </row>
    <row r="68" spans="1:14" x14ac:dyDescent="0.25">
      <c r="A68" s="1">
        <v>600072665</v>
      </c>
      <c r="B68" s="1">
        <v>70984832</v>
      </c>
      <c r="C68" s="1" t="s">
        <v>5</v>
      </c>
      <c r="D68" s="1" t="s">
        <v>158</v>
      </c>
      <c r="E68" s="34">
        <f t="shared" si="1"/>
        <v>70984832</v>
      </c>
      <c r="F68" s="1">
        <v>110</v>
      </c>
      <c r="G68" s="1">
        <v>61.53</v>
      </c>
      <c r="H68" s="3">
        <v>6768.3</v>
      </c>
      <c r="I68" s="1" t="s">
        <v>36</v>
      </c>
      <c r="J68" s="1" t="s">
        <v>195</v>
      </c>
      <c r="K68" s="1" t="s">
        <v>179</v>
      </c>
      <c r="L68" s="1" t="s">
        <v>64</v>
      </c>
      <c r="M68" s="1" t="s">
        <v>177</v>
      </c>
      <c r="N68" s="1" t="s">
        <v>407</v>
      </c>
    </row>
    <row r="69" spans="1:14" x14ac:dyDescent="0.25">
      <c r="A69" s="1">
        <v>600072673</v>
      </c>
      <c r="B69" s="1">
        <v>70984816</v>
      </c>
      <c r="C69" s="1" t="s">
        <v>5</v>
      </c>
      <c r="D69" s="1" t="s">
        <v>158</v>
      </c>
      <c r="E69" s="34">
        <f t="shared" si="1"/>
        <v>70984816</v>
      </c>
      <c r="F69" s="1">
        <v>100</v>
      </c>
      <c r="G69" s="1">
        <v>61.53</v>
      </c>
      <c r="H69" s="3">
        <v>6153</v>
      </c>
      <c r="I69" s="1" t="s">
        <v>36</v>
      </c>
      <c r="J69" s="1" t="s">
        <v>196</v>
      </c>
      <c r="K69" s="1" t="s">
        <v>179</v>
      </c>
      <c r="L69" s="1" t="s">
        <v>64</v>
      </c>
      <c r="M69" s="1" t="s">
        <v>177</v>
      </c>
      <c r="N69" s="1" t="s">
        <v>407</v>
      </c>
    </row>
    <row r="70" spans="1:14" x14ac:dyDescent="0.25">
      <c r="A70" s="1">
        <v>600073017</v>
      </c>
      <c r="B70" s="1">
        <v>69979847</v>
      </c>
      <c r="C70" s="1" t="s">
        <v>5</v>
      </c>
      <c r="D70" s="1" t="s">
        <v>158</v>
      </c>
      <c r="E70" s="34">
        <f t="shared" si="1"/>
        <v>69979847</v>
      </c>
      <c r="F70" s="1">
        <v>380</v>
      </c>
      <c r="G70" s="1">
        <v>61.53</v>
      </c>
      <c r="H70" s="3">
        <v>23381.4</v>
      </c>
      <c r="I70" s="1" t="s">
        <v>228</v>
      </c>
      <c r="J70" s="1" t="s">
        <v>229</v>
      </c>
      <c r="K70" s="1" t="s">
        <v>179</v>
      </c>
      <c r="L70" s="1" t="s">
        <v>64</v>
      </c>
      <c r="M70" s="1" t="s">
        <v>177</v>
      </c>
      <c r="N70" s="1" t="s">
        <v>407</v>
      </c>
    </row>
    <row r="71" spans="1:14" x14ac:dyDescent="0.25">
      <c r="A71" s="1">
        <v>600073025</v>
      </c>
      <c r="B71" s="1">
        <v>70984841</v>
      </c>
      <c r="C71" s="1" t="s">
        <v>5</v>
      </c>
      <c r="D71" s="1" t="s">
        <v>158</v>
      </c>
      <c r="E71" s="34">
        <f t="shared" si="1"/>
        <v>70984841</v>
      </c>
      <c r="F71" s="1">
        <v>270</v>
      </c>
      <c r="G71" s="1">
        <v>61.53</v>
      </c>
      <c r="H71" s="3">
        <v>16613.099999999999</v>
      </c>
      <c r="I71" s="1" t="s">
        <v>124</v>
      </c>
      <c r="J71" s="1" t="s">
        <v>230</v>
      </c>
      <c r="K71" s="1" t="s">
        <v>179</v>
      </c>
      <c r="L71" s="1" t="s">
        <v>64</v>
      </c>
      <c r="M71" s="1" t="s">
        <v>177</v>
      </c>
      <c r="N71" s="1" t="s">
        <v>407</v>
      </c>
    </row>
    <row r="72" spans="1:14" x14ac:dyDescent="0.25">
      <c r="A72" s="1">
        <v>600073084</v>
      </c>
      <c r="B72" s="1">
        <v>70945128</v>
      </c>
      <c r="C72" s="1" t="s">
        <v>5</v>
      </c>
      <c r="D72" s="1" t="s">
        <v>158</v>
      </c>
      <c r="E72" s="34">
        <f t="shared" si="1"/>
        <v>70945128</v>
      </c>
      <c r="F72" s="1">
        <v>310</v>
      </c>
      <c r="G72" s="1">
        <v>61.53</v>
      </c>
      <c r="H72" s="3">
        <v>19074.3</v>
      </c>
      <c r="I72" s="1" t="s">
        <v>236</v>
      </c>
      <c r="J72" s="1" t="s">
        <v>237</v>
      </c>
      <c r="K72" s="1" t="s">
        <v>238</v>
      </c>
      <c r="L72" s="1" t="s">
        <v>64</v>
      </c>
      <c r="M72" s="1" t="s">
        <v>177</v>
      </c>
      <c r="N72" s="1" t="s">
        <v>407</v>
      </c>
    </row>
    <row r="73" spans="1:14" x14ac:dyDescent="0.25">
      <c r="A73" s="1">
        <v>600073289</v>
      </c>
      <c r="B73" s="1">
        <v>70984859</v>
      </c>
      <c r="C73" s="1" t="s">
        <v>5</v>
      </c>
      <c r="D73" s="1" t="s">
        <v>158</v>
      </c>
      <c r="E73" s="34">
        <f t="shared" si="1"/>
        <v>70984859</v>
      </c>
      <c r="F73" s="1">
        <v>260</v>
      </c>
      <c r="G73" s="1">
        <v>61.53</v>
      </c>
      <c r="H73" s="3">
        <v>15997.800000000001</v>
      </c>
      <c r="I73" s="1" t="s">
        <v>124</v>
      </c>
      <c r="J73" s="1" t="s">
        <v>250</v>
      </c>
      <c r="K73" s="1" t="s">
        <v>179</v>
      </c>
      <c r="L73" s="1" t="s">
        <v>64</v>
      </c>
      <c r="M73" s="1" t="s">
        <v>177</v>
      </c>
      <c r="N73" s="1" t="s">
        <v>407</v>
      </c>
    </row>
    <row r="74" spans="1:14" x14ac:dyDescent="0.25">
      <c r="A74" s="1">
        <v>650015002</v>
      </c>
      <c r="B74" s="1">
        <v>70980951</v>
      </c>
      <c r="C74" s="1" t="s">
        <v>5</v>
      </c>
      <c r="D74" s="1" t="s">
        <v>158</v>
      </c>
      <c r="E74" s="34">
        <f t="shared" si="1"/>
        <v>70980951</v>
      </c>
      <c r="F74" s="1">
        <v>220</v>
      </c>
      <c r="G74" s="1">
        <v>61.53</v>
      </c>
      <c r="H74" s="3">
        <v>13536.6</v>
      </c>
      <c r="I74" s="1" t="s">
        <v>34</v>
      </c>
      <c r="J74" s="1" t="s">
        <v>321</v>
      </c>
      <c r="K74" s="1" t="s">
        <v>322</v>
      </c>
      <c r="L74" s="1" t="s">
        <v>64</v>
      </c>
      <c r="M74" s="1" t="s">
        <v>177</v>
      </c>
      <c r="N74" s="1" t="s">
        <v>407</v>
      </c>
    </row>
    <row r="75" spans="1:14" x14ac:dyDescent="0.25">
      <c r="A75" s="1">
        <v>600072339</v>
      </c>
      <c r="B75" s="1">
        <v>49766961</v>
      </c>
      <c r="C75" s="1" t="s">
        <v>5</v>
      </c>
      <c r="D75" s="1" t="s">
        <v>158</v>
      </c>
      <c r="E75" s="34">
        <f t="shared" si="1"/>
        <v>49766961</v>
      </c>
      <c r="F75" s="1">
        <v>120</v>
      </c>
      <c r="G75" s="1">
        <v>61.53</v>
      </c>
      <c r="H75" s="3">
        <v>7383.6</v>
      </c>
      <c r="I75" s="1" t="s">
        <v>36</v>
      </c>
      <c r="J75" s="1" t="s">
        <v>160</v>
      </c>
      <c r="K75" s="1" t="s">
        <v>161</v>
      </c>
      <c r="L75" s="1" t="s">
        <v>64</v>
      </c>
      <c r="M75" s="1" t="s">
        <v>159</v>
      </c>
      <c r="N75" s="1" t="s">
        <v>407</v>
      </c>
    </row>
    <row r="76" spans="1:14" x14ac:dyDescent="0.25">
      <c r="A76" s="1">
        <v>600072347</v>
      </c>
      <c r="B76" s="1">
        <v>70984239</v>
      </c>
      <c r="C76" s="1" t="s">
        <v>5</v>
      </c>
      <c r="D76" s="1" t="s">
        <v>158</v>
      </c>
      <c r="E76" s="34">
        <f t="shared" si="1"/>
        <v>70984239</v>
      </c>
      <c r="F76" s="1">
        <v>190</v>
      </c>
      <c r="G76" s="1">
        <v>61.53</v>
      </c>
      <c r="H76" s="3">
        <v>11690.7</v>
      </c>
      <c r="I76" s="1" t="s">
        <v>36</v>
      </c>
      <c r="J76" s="1" t="s">
        <v>162</v>
      </c>
      <c r="K76" s="1" t="s">
        <v>163</v>
      </c>
      <c r="L76" s="1" t="s">
        <v>64</v>
      </c>
      <c r="M76" s="1" t="s">
        <v>159</v>
      </c>
      <c r="N76" s="1" t="s">
        <v>407</v>
      </c>
    </row>
    <row r="77" spans="1:14" x14ac:dyDescent="0.25">
      <c r="A77" s="1">
        <v>600072355</v>
      </c>
      <c r="B77" s="1">
        <v>60611677</v>
      </c>
      <c r="C77" s="1" t="s">
        <v>5</v>
      </c>
      <c r="D77" s="1" t="s">
        <v>158</v>
      </c>
      <c r="E77" s="34">
        <f t="shared" si="1"/>
        <v>60611677</v>
      </c>
      <c r="F77" s="1">
        <v>120</v>
      </c>
      <c r="G77" s="1">
        <v>61.53</v>
      </c>
      <c r="H77" s="3">
        <v>7383.6</v>
      </c>
      <c r="I77" s="1" t="s">
        <v>36</v>
      </c>
      <c r="J77" s="1" t="s">
        <v>164</v>
      </c>
      <c r="K77" s="1" t="s">
        <v>165</v>
      </c>
      <c r="L77" s="1" t="s">
        <v>64</v>
      </c>
      <c r="M77" s="1" t="s">
        <v>159</v>
      </c>
      <c r="N77" s="1" t="s">
        <v>407</v>
      </c>
    </row>
    <row r="78" spans="1:14" x14ac:dyDescent="0.25">
      <c r="A78" s="1">
        <v>600072371</v>
      </c>
      <c r="B78" s="1">
        <v>75005794</v>
      </c>
      <c r="C78" s="1" t="s">
        <v>5</v>
      </c>
      <c r="D78" s="1" t="s">
        <v>158</v>
      </c>
      <c r="E78" s="34">
        <f t="shared" si="1"/>
        <v>75005794</v>
      </c>
      <c r="F78" s="1">
        <v>110</v>
      </c>
      <c r="G78" s="1">
        <v>61.53</v>
      </c>
      <c r="H78" s="3">
        <v>6768.3</v>
      </c>
      <c r="I78" s="1" t="s">
        <v>36</v>
      </c>
      <c r="J78" s="1" t="s">
        <v>166</v>
      </c>
      <c r="K78" s="1" t="s">
        <v>167</v>
      </c>
      <c r="L78" s="1" t="s">
        <v>64</v>
      </c>
      <c r="M78" s="1" t="s">
        <v>159</v>
      </c>
      <c r="N78" s="1" t="s">
        <v>407</v>
      </c>
    </row>
    <row r="79" spans="1:14" x14ac:dyDescent="0.25">
      <c r="A79" s="1">
        <v>600072380</v>
      </c>
      <c r="B79" s="1">
        <v>75005786</v>
      </c>
      <c r="C79" s="1" t="s">
        <v>5</v>
      </c>
      <c r="D79" s="1" t="s">
        <v>158</v>
      </c>
      <c r="E79" s="34">
        <f t="shared" si="1"/>
        <v>75005786</v>
      </c>
      <c r="F79" s="1">
        <v>140</v>
      </c>
      <c r="G79" s="1">
        <v>61.53</v>
      </c>
      <c r="H79" s="3">
        <v>8614.2000000000007</v>
      </c>
      <c r="I79" s="1" t="s">
        <v>36</v>
      </c>
      <c r="J79" s="1" t="s">
        <v>168</v>
      </c>
      <c r="K79" s="1" t="s">
        <v>167</v>
      </c>
      <c r="L79" s="1" t="s">
        <v>64</v>
      </c>
      <c r="M79" s="1" t="s">
        <v>159</v>
      </c>
      <c r="N79" s="1" t="s">
        <v>407</v>
      </c>
    </row>
    <row r="80" spans="1:14" x14ac:dyDescent="0.25">
      <c r="A80" s="1">
        <v>600072428</v>
      </c>
      <c r="B80" s="1">
        <v>75006448</v>
      </c>
      <c r="C80" s="1" t="s">
        <v>5</v>
      </c>
      <c r="D80" s="1" t="s">
        <v>158</v>
      </c>
      <c r="E80" s="34">
        <f t="shared" si="1"/>
        <v>75006448</v>
      </c>
      <c r="F80" s="1">
        <v>160</v>
      </c>
      <c r="G80" s="1">
        <v>61.53</v>
      </c>
      <c r="H80" s="3">
        <v>9844.7999999999993</v>
      </c>
      <c r="I80" s="1" t="s">
        <v>36</v>
      </c>
      <c r="J80" s="1" t="s">
        <v>169</v>
      </c>
      <c r="K80" s="1" t="s">
        <v>170</v>
      </c>
      <c r="L80" s="1" t="s">
        <v>64</v>
      </c>
      <c r="M80" s="1" t="s">
        <v>159</v>
      </c>
      <c r="N80" s="1" t="s">
        <v>407</v>
      </c>
    </row>
    <row r="81" spans="1:14" x14ac:dyDescent="0.25">
      <c r="A81" s="1">
        <v>600072436</v>
      </c>
      <c r="B81" s="1">
        <v>71012621</v>
      </c>
      <c r="C81" s="1" t="s">
        <v>5</v>
      </c>
      <c r="D81" s="1" t="s">
        <v>158</v>
      </c>
      <c r="E81" s="34">
        <f t="shared" si="1"/>
        <v>71012621</v>
      </c>
      <c r="F81" s="1">
        <v>60</v>
      </c>
      <c r="G81" s="1">
        <v>61.53</v>
      </c>
      <c r="H81" s="3">
        <v>3691.8</v>
      </c>
      <c r="I81" s="1" t="s">
        <v>36</v>
      </c>
      <c r="J81" s="1" t="s">
        <v>171</v>
      </c>
      <c r="K81" s="1" t="s">
        <v>172</v>
      </c>
      <c r="L81" s="1" t="s">
        <v>64</v>
      </c>
      <c r="M81" s="1" t="s">
        <v>159</v>
      </c>
      <c r="N81" s="1" t="s">
        <v>407</v>
      </c>
    </row>
    <row r="82" spans="1:14" x14ac:dyDescent="0.25">
      <c r="A82" s="1">
        <v>600072452</v>
      </c>
      <c r="B82" s="1">
        <v>75005492</v>
      </c>
      <c r="C82" s="1" t="s">
        <v>5</v>
      </c>
      <c r="D82" s="1" t="s">
        <v>158</v>
      </c>
      <c r="E82" s="34">
        <f t="shared" si="1"/>
        <v>75005492</v>
      </c>
      <c r="F82" s="1">
        <v>200</v>
      </c>
      <c r="G82" s="1">
        <v>61.53</v>
      </c>
      <c r="H82" s="3">
        <v>12306</v>
      </c>
      <c r="I82" s="1" t="s">
        <v>36</v>
      </c>
      <c r="J82" s="1" t="s">
        <v>173</v>
      </c>
      <c r="K82" s="1" t="s">
        <v>174</v>
      </c>
      <c r="L82" s="1" t="s">
        <v>64</v>
      </c>
      <c r="M82" s="1" t="s">
        <v>159</v>
      </c>
      <c r="N82" s="1" t="s">
        <v>407</v>
      </c>
    </row>
    <row r="83" spans="1:14" x14ac:dyDescent="0.25">
      <c r="A83" s="1">
        <v>600072461</v>
      </c>
      <c r="B83" s="1">
        <v>69983569</v>
      </c>
      <c r="C83" s="1" t="s">
        <v>5</v>
      </c>
      <c r="D83" s="1" t="s">
        <v>158</v>
      </c>
      <c r="E83" s="34">
        <f t="shared" si="1"/>
        <v>69983569</v>
      </c>
      <c r="F83" s="1">
        <v>80</v>
      </c>
      <c r="G83" s="1">
        <v>61.53</v>
      </c>
      <c r="H83" s="3">
        <v>4922.3999999999996</v>
      </c>
      <c r="I83" s="1" t="s">
        <v>36</v>
      </c>
      <c r="J83" s="1" t="s">
        <v>175</v>
      </c>
      <c r="K83" s="1" t="s">
        <v>176</v>
      </c>
      <c r="L83" s="1" t="s">
        <v>64</v>
      </c>
      <c r="M83" s="1" t="s">
        <v>159</v>
      </c>
      <c r="N83" s="1" t="s">
        <v>407</v>
      </c>
    </row>
    <row r="84" spans="1:14" x14ac:dyDescent="0.25">
      <c r="A84" s="1">
        <v>600072509</v>
      </c>
      <c r="B84" s="1">
        <v>63531054</v>
      </c>
      <c r="C84" s="1" t="s">
        <v>5</v>
      </c>
      <c r="D84" s="1" t="s">
        <v>158</v>
      </c>
      <c r="E84" s="34">
        <f t="shared" si="1"/>
        <v>63531054</v>
      </c>
      <c r="F84" s="1">
        <v>140</v>
      </c>
      <c r="G84" s="1">
        <v>61.53</v>
      </c>
      <c r="H84" s="3">
        <v>8614.2000000000007</v>
      </c>
      <c r="I84" s="1" t="s">
        <v>36</v>
      </c>
      <c r="J84" s="1" t="s">
        <v>181</v>
      </c>
      <c r="K84" s="1" t="s">
        <v>161</v>
      </c>
      <c r="L84" s="1" t="s">
        <v>64</v>
      </c>
      <c r="M84" s="1" t="s">
        <v>159</v>
      </c>
      <c r="N84" s="1" t="s">
        <v>407</v>
      </c>
    </row>
    <row r="85" spans="1:14" x14ac:dyDescent="0.25">
      <c r="A85" s="1">
        <v>600072517</v>
      </c>
      <c r="B85" s="1">
        <v>70995982</v>
      </c>
      <c r="C85" s="1" t="s">
        <v>5</v>
      </c>
      <c r="D85" s="1" t="s">
        <v>158</v>
      </c>
      <c r="E85" s="34">
        <f t="shared" si="1"/>
        <v>70995982</v>
      </c>
      <c r="F85" s="1">
        <v>40</v>
      </c>
      <c r="G85" s="1">
        <v>61.53</v>
      </c>
      <c r="H85" s="3">
        <v>2461.1999999999998</v>
      </c>
      <c r="I85" s="1" t="s">
        <v>36</v>
      </c>
      <c r="J85" s="1" t="s">
        <v>182</v>
      </c>
      <c r="K85" s="1" t="s">
        <v>183</v>
      </c>
      <c r="L85" s="1" t="s">
        <v>64</v>
      </c>
      <c r="M85" s="1" t="s">
        <v>159</v>
      </c>
      <c r="N85" s="1" t="s">
        <v>407</v>
      </c>
    </row>
    <row r="86" spans="1:14" x14ac:dyDescent="0.25">
      <c r="A86" s="1">
        <v>600072533</v>
      </c>
      <c r="B86" s="1">
        <v>75006928</v>
      </c>
      <c r="C86" s="1" t="s">
        <v>5</v>
      </c>
      <c r="D86" s="1" t="s">
        <v>158</v>
      </c>
      <c r="E86" s="34">
        <f t="shared" si="1"/>
        <v>75006928</v>
      </c>
      <c r="F86" s="1">
        <v>100</v>
      </c>
      <c r="G86" s="1">
        <v>61.53</v>
      </c>
      <c r="H86" s="3">
        <v>6153</v>
      </c>
      <c r="I86" s="1" t="s">
        <v>36</v>
      </c>
      <c r="J86" s="1" t="s">
        <v>184</v>
      </c>
      <c r="K86" s="1" t="s">
        <v>185</v>
      </c>
      <c r="L86" s="1" t="s">
        <v>64</v>
      </c>
      <c r="M86" s="1" t="s">
        <v>159</v>
      </c>
      <c r="N86" s="1" t="s">
        <v>407</v>
      </c>
    </row>
    <row r="87" spans="1:14" x14ac:dyDescent="0.25">
      <c r="A87" s="1">
        <v>600072568</v>
      </c>
      <c r="B87" s="1">
        <v>60611693</v>
      </c>
      <c r="C87" s="1" t="s">
        <v>5</v>
      </c>
      <c r="D87" s="1" t="s">
        <v>158</v>
      </c>
      <c r="E87" s="34">
        <f t="shared" si="1"/>
        <v>60611693</v>
      </c>
      <c r="F87" s="1">
        <v>130</v>
      </c>
      <c r="G87" s="1">
        <v>61.53</v>
      </c>
      <c r="H87" s="3">
        <v>7998.9000000000005</v>
      </c>
      <c r="I87" s="1" t="s">
        <v>36</v>
      </c>
      <c r="J87" s="1" t="s">
        <v>186</v>
      </c>
      <c r="K87" s="1" t="s">
        <v>165</v>
      </c>
      <c r="L87" s="1" t="s">
        <v>64</v>
      </c>
      <c r="M87" s="1" t="s">
        <v>159</v>
      </c>
      <c r="N87" s="1" t="s">
        <v>407</v>
      </c>
    </row>
    <row r="88" spans="1:14" x14ac:dyDescent="0.25">
      <c r="A88" s="1">
        <v>600072576</v>
      </c>
      <c r="B88" s="1">
        <v>75007185</v>
      </c>
      <c r="C88" s="1" t="s">
        <v>5</v>
      </c>
      <c r="D88" s="1" t="s">
        <v>158</v>
      </c>
      <c r="E88" s="34">
        <f t="shared" si="1"/>
        <v>75007185</v>
      </c>
      <c r="F88" s="1">
        <v>100</v>
      </c>
      <c r="G88" s="1">
        <v>61.53</v>
      </c>
      <c r="H88" s="3">
        <v>6153</v>
      </c>
      <c r="I88" s="1" t="s">
        <v>36</v>
      </c>
      <c r="J88" s="1" t="s">
        <v>187</v>
      </c>
      <c r="K88" s="1" t="s">
        <v>188</v>
      </c>
      <c r="L88" s="1" t="s">
        <v>64</v>
      </c>
      <c r="M88" s="1" t="s">
        <v>159</v>
      </c>
      <c r="N88" s="1" t="s">
        <v>407</v>
      </c>
    </row>
    <row r="89" spans="1:14" x14ac:dyDescent="0.25">
      <c r="A89" s="1">
        <v>600072584</v>
      </c>
      <c r="B89" s="1">
        <v>60611685</v>
      </c>
      <c r="C89" s="1" t="s">
        <v>5</v>
      </c>
      <c r="D89" s="1" t="s">
        <v>158</v>
      </c>
      <c r="E89" s="34">
        <f t="shared" si="1"/>
        <v>60611685</v>
      </c>
      <c r="F89" s="1">
        <v>170</v>
      </c>
      <c r="G89" s="1">
        <v>61.53</v>
      </c>
      <c r="H89" s="3">
        <v>10460.1</v>
      </c>
      <c r="I89" s="1" t="s">
        <v>36</v>
      </c>
      <c r="J89" s="1" t="s">
        <v>189</v>
      </c>
      <c r="K89" s="1" t="s">
        <v>165</v>
      </c>
      <c r="L89" s="1" t="s">
        <v>64</v>
      </c>
      <c r="M89" s="1" t="s">
        <v>159</v>
      </c>
      <c r="N89" s="1" t="s">
        <v>407</v>
      </c>
    </row>
    <row r="90" spans="1:14" x14ac:dyDescent="0.25">
      <c r="A90" s="1">
        <v>600072592</v>
      </c>
      <c r="B90" s="1">
        <v>60611651</v>
      </c>
      <c r="C90" s="1" t="s">
        <v>5</v>
      </c>
      <c r="D90" s="1" t="s">
        <v>158</v>
      </c>
      <c r="E90" s="34">
        <f t="shared" si="1"/>
        <v>60611651</v>
      </c>
      <c r="F90" s="1">
        <v>180</v>
      </c>
      <c r="G90" s="1">
        <v>61.53</v>
      </c>
      <c r="H90" s="3">
        <v>11075.4</v>
      </c>
      <c r="I90" s="1" t="s">
        <v>36</v>
      </c>
      <c r="J90" s="1" t="s">
        <v>190</v>
      </c>
      <c r="K90" s="1" t="s">
        <v>165</v>
      </c>
      <c r="L90" s="1" t="s">
        <v>64</v>
      </c>
      <c r="M90" s="1" t="s">
        <v>159</v>
      </c>
      <c r="N90" s="1" t="s">
        <v>407</v>
      </c>
    </row>
    <row r="91" spans="1:14" x14ac:dyDescent="0.25">
      <c r="A91" s="1">
        <v>600072606</v>
      </c>
      <c r="B91" s="1">
        <v>70834598</v>
      </c>
      <c r="C91" s="1" t="s">
        <v>5</v>
      </c>
      <c r="D91" s="1" t="s">
        <v>158</v>
      </c>
      <c r="E91" s="34">
        <f t="shared" si="1"/>
        <v>70834598</v>
      </c>
      <c r="F91" s="1">
        <v>200</v>
      </c>
      <c r="G91" s="1">
        <v>61.53</v>
      </c>
      <c r="H91" s="3">
        <v>12306</v>
      </c>
      <c r="I91" s="1" t="s">
        <v>36</v>
      </c>
      <c r="J91" s="1" t="s">
        <v>191</v>
      </c>
      <c r="K91" s="1" t="s">
        <v>165</v>
      </c>
      <c r="L91" s="1" t="s">
        <v>64</v>
      </c>
      <c r="M91" s="1" t="s">
        <v>159</v>
      </c>
      <c r="N91" s="1" t="s">
        <v>407</v>
      </c>
    </row>
    <row r="92" spans="1:14" x14ac:dyDescent="0.25">
      <c r="A92" s="1">
        <v>600072631</v>
      </c>
      <c r="B92" s="1">
        <v>75007100</v>
      </c>
      <c r="C92" s="1" t="s">
        <v>5</v>
      </c>
      <c r="D92" s="1" t="s">
        <v>158</v>
      </c>
      <c r="E92" s="34">
        <f t="shared" si="1"/>
        <v>75007100</v>
      </c>
      <c r="F92" s="1">
        <v>90</v>
      </c>
      <c r="G92" s="1">
        <v>61.53</v>
      </c>
      <c r="H92" s="3">
        <v>5537.7</v>
      </c>
      <c r="I92" s="1" t="s">
        <v>36</v>
      </c>
      <c r="J92" s="1" t="s">
        <v>192</v>
      </c>
      <c r="K92" s="1" t="s">
        <v>193</v>
      </c>
      <c r="L92" s="1" t="s">
        <v>64</v>
      </c>
      <c r="M92" s="1" t="s">
        <v>159</v>
      </c>
      <c r="N92" s="1" t="s">
        <v>407</v>
      </c>
    </row>
    <row r="93" spans="1:14" x14ac:dyDescent="0.25">
      <c r="A93" s="1">
        <v>600072649</v>
      </c>
      <c r="B93" s="1">
        <v>75006456</v>
      </c>
      <c r="C93" s="1" t="s">
        <v>5</v>
      </c>
      <c r="D93" s="1" t="s">
        <v>158</v>
      </c>
      <c r="E93" s="34">
        <f t="shared" si="1"/>
        <v>75006456</v>
      </c>
      <c r="F93" s="1">
        <v>120</v>
      </c>
      <c r="G93" s="1">
        <v>61.53</v>
      </c>
      <c r="H93" s="3">
        <v>7383.6</v>
      </c>
      <c r="I93" s="1" t="s">
        <v>36</v>
      </c>
      <c r="J93" s="1" t="s">
        <v>194</v>
      </c>
      <c r="K93" s="1" t="s">
        <v>170</v>
      </c>
      <c r="L93" s="1" t="s">
        <v>64</v>
      </c>
      <c r="M93" s="1" t="s">
        <v>159</v>
      </c>
      <c r="N93" s="1" t="s">
        <v>407</v>
      </c>
    </row>
    <row r="94" spans="1:14" x14ac:dyDescent="0.25">
      <c r="A94" s="1">
        <v>600072703</v>
      </c>
      <c r="B94" s="1">
        <v>75006898</v>
      </c>
      <c r="C94" s="1" t="s">
        <v>5</v>
      </c>
      <c r="D94" s="1" t="s">
        <v>158</v>
      </c>
      <c r="E94" s="34">
        <f t="shared" si="1"/>
        <v>75006898</v>
      </c>
      <c r="F94" s="1">
        <v>80</v>
      </c>
      <c r="G94" s="1">
        <v>61.53</v>
      </c>
      <c r="H94" s="3">
        <v>4922.3999999999996</v>
      </c>
      <c r="I94" s="1" t="s">
        <v>36</v>
      </c>
      <c r="J94" s="1" t="s">
        <v>197</v>
      </c>
      <c r="K94" s="1" t="s">
        <v>198</v>
      </c>
      <c r="L94" s="1" t="s">
        <v>64</v>
      </c>
      <c r="M94" s="1" t="s">
        <v>159</v>
      </c>
      <c r="N94" s="1" t="s">
        <v>407</v>
      </c>
    </row>
    <row r="95" spans="1:14" x14ac:dyDescent="0.25">
      <c r="A95" s="1">
        <v>600072720</v>
      </c>
      <c r="B95" s="1">
        <v>75005506</v>
      </c>
      <c r="C95" s="1" t="s">
        <v>5</v>
      </c>
      <c r="D95" s="1" t="s">
        <v>158</v>
      </c>
      <c r="E95" s="34">
        <f t="shared" si="1"/>
        <v>75005506</v>
      </c>
      <c r="F95" s="1">
        <v>180</v>
      </c>
      <c r="G95" s="1">
        <v>61.53</v>
      </c>
      <c r="H95" s="3">
        <v>11075.4</v>
      </c>
      <c r="I95" s="1" t="s">
        <v>36</v>
      </c>
      <c r="J95" s="1" t="s">
        <v>199</v>
      </c>
      <c r="K95" s="1" t="s">
        <v>174</v>
      </c>
      <c r="L95" s="1" t="s">
        <v>64</v>
      </c>
      <c r="M95" s="1" t="s">
        <v>159</v>
      </c>
      <c r="N95" s="1" t="s">
        <v>407</v>
      </c>
    </row>
    <row r="96" spans="1:14" x14ac:dyDescent="0.25">
      <c r="A96" s="1">
        <v>600072746</v>
      </c>
      <c r="B96" s="1">
        <v>60611669</v>
      </c>
      <c r="C96" s="1" t="s">
        <v>5</v>
      </c>
      <c r="D96" s="1" t="s">
        <v>158</v>
      </c>
      <c r="E96" s="34">
        <f t="shared" si="1"/>
        <v>60611669</v>
      </c>
      <c r="F96" s="1">
        <v>290</v>
      </c>
      <c r="G96" s="1">
        <v>61.53</v>
      </c>
      <c r="H96" s="3">
        <v>17843.7</v>
      </c>
      <c r="I96" s="1" t="s">
        <v>36</v>
      </c>
      <c r="J96" s="1" t="s">
        <v>200</v>
      </c>
      <c r="K96" s="1" t="s">
        <v>165</v>
      </c>
      <c r="L96" s="1" t="s">
        <v>64</v>
      </c>
      <c r="M96" s="1" t="s">
        <v>159</v>
      </c>
      <c r="N96" s="1" t="s">
        <v>407</v>
      </c>
    </row>
    <row r="97" spans="1:14" x14ac:dyDescent="0.25">
      <c r="A97" s="1">
        <v>600072754</v>
      </c>
      <c r="B97" s="1">
        <v>60610697</v>
      </c>
      <c r="C97" s="1" t="s">
        <v>5</v>
      </c>
      <c r="D97" s="1" t="s">
        <v>158</v>
      </c>
      <c r="E97" s="34">
        <f t="shared" si="1"/>
        <v>60610697</v>
      </c>
      <c r="F97" s="1">
        <v>120</v>
      </c>
      <c r="G97" s="1">
        <v>61.53</v>
      </c>
      <c r="H97" s="3">
        <v>7383.6</v>
      </c>
      <c r="I97" s="1" t="s">
        <v>36</v>
      </c>
      <c r="J97" s="1" t="s">
        <v>201</v>
      </c>
      <c r="K97" s="1" t="s">
        <v>202</v>
      </c>
      <c r="L97" s="1" t="s">
        <v>64</v>
      </c>
      <c r="M97" s="1" t="s">
        <v>159</v>
      </c>
      <c r="N97" s="1" t="s">
        <v>407</v>
      </c>
    </row>
    <row r="98" spans="1:14" x14ac:dyDescent="0.25">
      <c r="A98" s="1">
        <v>600072771</v>
      </c>
      <c r="B98" s="1">
        <v>60610204</v>
      </c>
      <c r="C98" s="1" t="s">
        <v>5</v>
      </c>
      <c r="D98" s="1" t="s">
        <v>158</v>
      </c>
      <c r="E98" s="34">
        <f t="shared" si="1"/>
        <v>60610204</v>
      </c>
      <c r="F98" s="1">
        <v>720</v>
      </c>
      <c r="G98" s="1">
        <v>61.53</v>
      </c>
      <c r="H98" s="3">
        <v>44301.599999999999</v>
      </c>
      <c r="I98" s="1" t="s">
        <v>36</v>
      </c>
      <c r="J98" s="1" t="s">
        <v>203</v>
      </c>
      <c r="K98" s="1" t="s">
        <v>204</v>
      </c>
      <c r="L98" s="1" t="s">
        <v>64</v>
      </c>
      <c r="M98" s="1" t="s">
        <v>159</v>
      </c>
      <c r="N98" s="1" t="s">
        <v>407</v>
      </c>
    </row>
    <row r="99" spans="1:14" x14ac:dyDescent="0.25">
      <c r="A99" s="1">
        <v>600072801</v>
      </c>
      <c r="B99" s="1">
        <v>70980918</v>
      </c>
      <c r="C99" s="1" t="s">
        <v>5</v>
      </c>
      <c r="D99" s="1" t="s">
        <v>158</v>
      </c>
      <c r="E99" s="34">
        <f t="shared" si="1"/>
        <v>70980918</v>
      </c>
      <c r="F99" s="1">
        <v>140</v>
      </c>
      <c r="G99" s="1">
        <v>61.53</v>
      </c>
      <c r="H99" s="3">
        <v>8614.2000000000007</v>
      </c>
      <c r="I99" s="1" t="s">
        <v>36</v>
      </c>
      <c r="J99" s="1" t="s">
        <v>205</v>
      </c>
      <c r="K99" s="1" t="s">
        <v>206</v>
      </c>
      <c r="L99" s="1" t="s">
        <v>64</v>
      </c>
      <c r="M99" s="1" t="s">
        <v>159</v>
      </c>
      <c r="N99" s="1" t="s">
        <v>407</v>
      </c>
    </row>
    <row r="100" spans="1:14" x14ac:dyDescent="0.25">
      <c r="A100" s="1">
        <v>600072835</v>
      </c>
      <c r="B100" s="1">
        <v>70947902</v>
      </c>
      <c r="C100" s="1" t="s">
        <v>5</v>
      </c>
      <c r="D100" s="1" t="s">
        <v>158</v>
      </c>
      <c r="E100" s="34">
        <f t="shared" si="1"/>
        <v>70947902</v>
      </c>
      <c r="F100" s="1">
        <v>180</v>
      </c>
      <c r="G100" s="1">
        <v>61.53</v>
      </c>
      <c r="H100" s="3">
        <v>11075.4</v>
      </c>
      <c r="I100" s="1" t="s">
        <v>36</v>
      </c>
      <c r="J100" s="1" t="s">
        <v>207</v>
      </c>
      <c r="K100" s="1" t="s">
        <v>165</v>
      </c>
      <c r="L100" s="1" t="s">
        <v>64</v>
      </c>
      <c r="M100" s="1" t="s">
        <v>159</v>
      </c>
      <c r="N100" s="1" t="s">
        <v>407</v>
      </c>
    </row>
    <row r="101" spans="1:14" x14ac:dyDescent="0.25">
      <c r="A101" s="1">
        <v>600072843</v>
      </c>
      <c r="B101" s="1">
        <v>66359180</v>
      </c>
      <c r="C101" s="1" t="s">
        <v>5</v>
      </c>
      <c r="D101" s="1" t="s">
        <v>158</v>
      </c>
      <c r="E101" s="34">
        <f t="shared" si="1"/>
        <v>66359180</v>
      </c>
      <c r="F101" s="1">
        <v>310</v>
      </c>
      <c r="G101" s="1">
        <v>61.53</v>
      </c>
      <c r="H101" s="3">
        <v>19074.3</v>
      </c>
      <c r="I101" s="1" t="s">
        <v>124</v>
      </c>
      <c r="J101" s="1" t="s">
        <v>208</v>
      </c>
      <c r="K101" s="1" t="s">
        <v>165</v>
      </c>
      <c r="L101" s="1" t="s">
        <v>64</v>
      </c>
      <c r="M101" s="1" t="s">
        <v>159</v>
      </c>
      <c r="N101" s="1" t="s">
        <v>407</v>
      </c>
    </row>
    <row r="102" spans="1:14" x14ac:dyDescent="0.25">
      <c r="A102" s="1">
        <v>600072860</v>
      </c>
      <c r="B102" s="1">
        <v>69978751</v>
      </c>
      <c r="C102" s="1" t="s">
        <v>5</v>
      </c>
      <c r="D102" s="1" t="s">
        <v>158</v>
      </c>
      <c r="E102" s="34">
        <f t="shared" si="1"/>
        <v>69978751</v>
      </c>
      <c r="F102" s="1">
        <v>280</v>
      </c>
      <c r="G102" s="1">
        <v>61.53</v>
      </c>
      <c r="H102" s="3">
        <v>17228.400000000001</v>
      </c>
      <c r="I102" s="1" t="s">
        <v>124</v>
      </c>
      <c r="J102" s="1" t="s">
        <v>209</v>
      </c>
      <c r="K102" s="1" t="s">
        <v>165</v>
      </c>
      <c r="L102" s="1" t="s">
        <v>64</v>
      </c>
      <c r="M102" s="1" t="s">
        <v>159</v>
      </c>
      <c r="N102" s="1" t="s">
        <v>407</v>
      </c>
    </row>
    <row r="103" spans="1:14" x14ac:dyDescent="0.25">
      <c r="A103" s="1">
        <v>600072886</v>
      </c>
      <c r="B103" s="1">
        <v>70995974</v>
      </c>
      <c r="C103" s="1" t="s">
        <v>5</v>
      </c>
      <c r="D103" s="1" t="s">
        <v>158</v>
      </c>
      <c r="E103" s="34">
        <f t="shared" si="1"/>
        <v>70995974</v>
      </c>
      <c r="F103" s="1">
        <v>70</v>
      </c>
      <c r="G103" s="1">
        <v>61.53</v>
      </c>
      <c r="H103" s="3">
        <v>4307.1000000000004</v>
      </c>
      <c r="I103" s="1" t="s">
        <v>34</v>
      </c>
      <c r="J103" s="1" t="s">
        <v>210</v>
      </c>
      <c r="K103" s="1" t="s">
        <v>211</v>
      </c>
      <c r="L103" s="1" t="s">
        <v>64</v>
      </c>
      <c r="M103" s="1" t="s">
        <v>159</v>
      </c>
      <c r="N103" s="1" t="s">
        <v>407</v>
      </c>
    </row>
    <row r="104" spans="1:14" x14ac:dyDescent="0.25">
      <c r="A104" s="1">
        <v>600072894</v>
      </c>
      <c r="B104" s="1">
        <v>60610557</v>
      </c>
      <c r="C104" s="1" t="s">
        <v>5</v>
      </c>
      <c r="D104" s="1" t="s">
        <v>158</v>
      </c>
      <c r="E104" s="34">
        <f t="shared" si="1"/>
        <v>60610557</v>
      </c>
      <c r="F104" s="1">
        <v>50</v>
      </c>
      <c r="G104" s="1">
        <v>61.53</v>
      </c>
      <c r="H104" s="3">
        <v>3076.5</v>
      </c>
      <c r="I104" s="1" t="s">
        <v>36</v>
      </c>
      <c r="J104" s="1" t="s">
        <v>212</v>
      </c>
      <c r="K104" s="1" t="s">
        <v>213</v>
      </c>
      <c r="L104" s="1" t="s">
        <v>64</v>
      </c>
      <c r="M104" s="1" t="s">
        <v>159</v>
      </c>
      <c r="N104" s="1" t="s">
        <v>407</v>
      </c>
    </row>
    <row r="105" spans="1:14" x14ac:dyDescent="0.25">
      <c r="A105" s="1">
        <v>600072908</v>
      </c>
      <c r="B105" s="1">
        <v>60611952</v>
      </c>
      <c r="C105" s="1" t="s">
        <v>5</v>
      </c>
      <c r="D105" s="1" t="s">
        <v>158</v>
      </c>
      <c r="E105" s="34">
        <f t="shared" si="1"/>
        <v>60611952</v>
      </c>
      <c r="F105" s="1">
        <v>80</v>
      </c>
      <c r="G105" s="1">
        <v>61.53</v>
      </c>
      <c r="H105" s="3">
        <v>4922.3999999999996</v>
      </c>
      <c r="I105" s="1" t="s">
        <v>34</v>
      </c>
      <c r="J105" s="1" t="s">
        <v>214</v>
      </c>
      <c r="K105" s="1" t="s">
        <v>215</v>
      </c>
      <c r="L105" s="1" t="s">
        <v>64</v>
      </c>
      <c r="M105" s="1" t="s">
        <v>159</v>
      </c>
      <c r="N105" s="1" t="s">
        <v>407</v>
      </c>
    </row>
    <row r="106" spans="1:14" x14ac:dyDescent="0.25">
      <c r="A106" s="1">
        <v>600072924</v>
      </c>
      <c r="B106" s="1">
        <v>69979081</v>
      </c>
      <c r="C106" s="1" t="s">
        <v>5</v>
      </c>
      <c r="D106" s="1" t="s">
        <v>158</v>
      </c>
      <c r="E106" s="34">
        <f t="shared" si="1"/>
        <v>69979081</v>
      </c>
      <c r="F106" s="1">
        <v>370</v>
      </c>
      <c r="G106" s="1">
        <v>61.53</v>
      </c>
      <c r="H106" s="3">
        <v>22766.100000000002</v>
      </c>
      <c r="I106" s="1" t="s">
        <v>124</v>
      </c>
      <c r="J106" s="1" t="s">
        <v>216</v>
      </c>
      <c r="K106" s="1" t="s">
        <v>165</v>
      </c>
      <c r="L106" s="1" t="s">
        <v>64</v>
      </c>
      <c r="M106" s="1" t="s">
        <v>159</v>
      </c>
      <c r="N106" s="1" t="s">
        <v>407</v>
      </c>
    </row>
    <row r="107" spans="1:14" x14ac:dyDescent="0.25">
      <c r="A107" s="1">
        <v>600072932</v>
      </c>
      <c r="B107" s="1">
        <v>75006901</v>
      </c>
      <c r="C107" s="1" t="s">
        <v>5</v>
      </c>
      <c r="D107" s="1" t="s">
        <v>158</v>
      </c>
      <c r="E107" s="34">
        <f t="shared" si="1"/>
        <v>75006901</v>
      </c>
      <c r="F107" s="1">
        <v>120</v>
      </c>
      <c r="G107" s="1">
        <v>61.53</v>
      </c>
      <c r="H107" s="3">
        <v>7383.6</v>
      </c>
      <c r="I107" s="1" t="s">
        <v>124</v>
      </c>
      <c r="J107" s="1" t="s">
        <v>217</v>
      </c>
      <c r="K107" s="1" t="s">
        <v>198</v>
      </c>
      <c r="L107" s="1" t="s">
        <v>64</v>
      </c>
      <c r="M107" s="1" t="s">
        <v>159</v>
      </c>
      <c r="N107" s="1" t="s">
        <v>407</v>
      </c>
    </row>
    <row r="108" spans="1:14" x14ac:dyDescent="0.25">
      <c r="A108" s="1">
        <v>600072959</v>
      </c>
      <c r="B108" s="1">
        <v>75006502</v>
      </c>
      <c r="C108" s="1" t="s">
        <v>5</v>
      </c>
      <c r="D108" s="1" t="s">
        <v>158</v>
      </c>
      <c r="E108" s="34">
        <f t="shared" si="1"/>
        <v>75006502</v>
      </c>
      <c r="F108" s="1">
        <v>230</v>
      </c>
      <c r="G108" s="1">
        <v>61.53</v>
      </c>
      <c r="H108" s="3">
        <v>14151.9</v>
      </c>
      <c r="I108" s="1" t="s">
        <v>124</v>
      </c>
      <c r="J108" s="1" t="s">
        <v>218</v>
      </c>
      <c r="K108" s="1" t="s">
        <v>170</v>
      </c>
      <c r="L108" s="1" t="s">
        <v>64</v>
      </c>
      <c r="M108" s="1" t="s">
        <v>159</v>
      </c>
      <c r="N108" s="1" t="s">
        <v>407</v>
      </c>
    </row>
    <row r="109" spans="1:14" x14ac:dyDescent="0.25">
      <c r="A109" s="1">
        <v>600072967</v>
      </c>
      <c r="B109" s="1">
        <v>75005476</v>
      </c>
      <c r="C109" s="1" t="s">
        <v>5</v>
      </c>
      <c r="D109" s="1" t="s">
        <v>158</v>
      </c>
      <c r="E109" s="34">
        <f t="shared" si="1"/>
        <v>75005476</v>
      </c>
      <c r="F109" s="1">
        <v>160</v>
      </c>
      <c r="G109" s="1">
        <v>61.53</v>
      </c>
      <c r="H109" s="3">
        <v>9844.7999999999993</v>
      </c>
      <c r="I109" s="1" t="s">
        <v>219</v>
      </c>
      <c r="J109" s="1" t="s">
        <v>220</v>
      </c>
      <c r="K109" s="1" t="s">
        <v>174</v>
      </c>
      <c r="L109" s="1" t="s">
        <v>64</v>
      </c>
      <c r="M109" s="1" t="s">
        <v>159</v>
      </c>
      <c r="N109" s="1" t="s">
        <v>407</v>
      </c>
    </row>
    <row r="110" spans="1:14" x14ac:dyDescent="0.25">
      <c r="A110" s="1">
        <v>600072975</v>
      </c>
      <c r="B110" s="1">
        <v>75005484</v>
      </c>
      <c r="C110" s="1" t="s">
        <v>5</v>
      </c>
      <c r="D110" s="1" t="s">
        <v>158</v>
      </c>
      <c r="E110" s="34">
        <f t="shared" si="1"/>
        <v>75005484</v>
      </c>
      <c r="F110" s="1">
        <v>300</v>
      </c>
      <c r="G110" s="1">
        <v>61.53</v>
      </c>
      <c r="H110" s="3">
        <v>18459</v>
      </c>
      <c r="I110" s="1" t="s">
        <v>124</v>
      </c>
      <c r="J110" s="1" t="s">
        <v>221</v>
      </c>
      <c r="K110" s="1" t="s">
        <v>174</v>
      </c>
      <c r="L110" s="1" t="s">
        <v>64</v>
      </c>
      <c r="M110" s="1" t="s">
        <v>159</v>
      </c>
      <c r="N110" s="1" t="s">
        <v>407</v>
      </c>
    </row>
    <row r="111" spans="1:14" x14ac:dyDescent="0.25">
      <c r="A111" s="1">
        <v>600072983</v>
      </c>
      <c r="B111" s="1">
        <v>60610239</v>
      </c>
      <c r="C111" s="1" t="s">
        <v>5</v>
      </c>
      <c r="D111" s="1" t="s">
        <v>158</v>
      </c>
      <c r="E111" s="34">
        <f t="shared" si="1"/>
        <v>60610239</v>
      </c>
      <c r="F111" s="1">
        <v>170</v>
      </c>
      <c r="G111" s="1">
        <v>61.53</v>
      </c>
      <c r="H111" s="3">
        <v>10460.1</v>
      </c>
      <c r="I111" s="1" t="s">
        <v>222</v>
      </c>
      <c r="J111" s="1" t="s">
        <v>223</v>
      </c>
      <c r="K111" s="1" t="s">
        <v>204</v>
      </c>
      <c r="L111" s="1" t="s">
        <v>64</v>
      </c>
      <c r="M111" s="1" t="s">
        <v>159</v>
      </c>
      <c r="N111" s="1" t="s">
        <v>407</v>
      </c>
    </row>
    <row r="112" spans="1:14" x14ac:dyDescent="0.25">
      <c r="A112" s="1">
        <v>600072991</v>
      </c>
      <c r="B112" s="1">
        <v>60610221</v>
      </c>
      <c r="C112" s="1" t="s">
        <v>5</v>
      </c>
      <c r="D112" s="1" t="s">
        <v>158</v>
      </c>
      <c r="E112" s="34">
        <f t="shared" si="1"/>
        <v>60610221</v>
      </c>
      <c r="F112" s="1">
        <v>150</v>
      </c>
      <c r="G112" s="1">
        <v>61.53</v>
      </c>
      <c r="H112" s="3">
        <v>9229.5</v>
      </c>
      <c r="I112" s="1" t="s">
        <v>224</v>
      </c>
      <c r="J112" s="1" t="s">
        <v>225</v>
      </c>
      <c r="K112" s="1" t="s">
        <v>204</v>
      </c>
      <c r="L112" s="1" t="s">
        <v>64</v>
      </c>
      <c r="M112" s="1" t="s">
        <v>159</v>
      </c>
      <c r="N112" s="1" t="s">
        <v>407</v>
      </c>
    </row>
    <row r="113" spans="1:14" x14ac:dyDescent="0.25">
      <c r="A113" s="1">
        <v>600073009</v>
      </c>
      <c r="B113" s="1">
        <v>69983534</v>
      </c>
      <c r="C113" s="1" t="s">
        <v>5</v>
      </c>
      <c r="D113" s="1" t="s">
        <v>158</v>
      </c>
      <c r="E113" s="34">
        <f t="shared" si="1"/>
        <v>69983534</v>
      </c>
      <c r="F113" s="1">
        <v>210</v>
      </c>
      <c r="G113" s="1">
        <v>61.53</v>
      </c>
      <c r="H113" s="3">
        <v>12921.300000000001</v>
      </c>
      <c r="I113" s="1" t="s">
        <v>34</v>
      </c>
      <c r="J113" s="1" t="s">
        <v>226</v>
      </c>
      <c r="K113" s="1" t="s">
        <v>227</v>
      </c>
      <c r="L113" s="1" t="s">
        <v>64</v>
      </c>
      <c r="M113" s="1" t="s">
        <v>159</v>
      </c>
      <c r="N113" s="1" t="s">
        <v>407</v>
      </c>
    </row>
    <row r="114" spans="1:14" x14ac:dyDescent="0.25">
      <c r="A114" s="1">
        <v>600073033</v>
      </c>
      <c r="B114" s="1">
        <v>69978883</v>
      </c>
      <c r="C114" s="1" t="s">
        <v>5</v>
      </c>
      <c r="D114" s="1" t="s">
        <v>158</v>
      </c>
      <c r="E114" s="34">
        <f t="shared" si="1"/>
        <v>69978883</v>
      </c>
      <c r="F114" s="1">
        <v>270</v>
      </c>
      <c r="G114" s="1">
        <v>61.53</v>
      </c>
      <c r="H114" s="3">
        <v>16613.099999999999</v>
      </c>
      <c r="I114" s="1" t="s">
        <v>124</v>
      </c>
      <c r="J114" s="1" t="s">
        <v>231</v>
      </c>
      <c r="K114" s="1" t="s">
        <v>161</v>
      </c>
      <c r="L114" s="1" t="s">
        <v>64</v>
      </c>
      <c r="M114" s="1" t="s">
        <v>159</v>
      </c>
      <c r="N114" s="1" t="s">
        <v>407</v>
      </c>
    </row>
    <row r="115" spans="1:14" x14ac:dyDescent="0.25">
      <c r="A115" s="1">
        <v>600073041</v>
      </c>
      <c r="B115" s="1">
        <v>70984221</v>
      </c>
      <c r="C115" s="1" t="s">
        <v>5</v>
      </c>
      <c r="D115" s="1" t="s">
        <v>158</v>
      </c>
      <c r="E115" s="34">
        <f t="shared" si="1"/>
        <v>70984221</v>
      </c>
      <c r="F115" s="1">
        <v>180</v>
      </c>
      <c r="G115" s="1">
        <v>61.53</v>
      </c>
      <c r="H115" s="3">
        <v>11075.4</v>
      </c>
      <c r="I115" s="1" t="s">
        <v>124</v>
      </c>
      <c r="J115" s="1" t="s">
        <v>232</v>
      </c>
      <c r="K115" s="1" t="s">
        <v>163</v>
      </c>
      <c r="L115" s="1" t="s">
        <v>64</v>
      </c>
      <c r="M115" s="1" t="s">
        <v>159</v>
      </c>
      <c r="N115" s="1" t="s">
        <v>407</v>
      </c>
    </row>
    <row r="116" spans="1:14" x14ac:dyDescent="0.25">
      <c r="A116" s="1">
        <v>600073050</v>
      </c>
      <c r="B116" s="1">
        <v>75006936</v>
      </c>
      <c r="C116" s="1" t="s">
        <v>5</v>
      </c>
      <c r="D116" s="1" t="s">
        <v>158</v>
      </c>
      <c r="E116" s="34">
        <f t="shared" si="1"/>
        <v>75006936</v>
      </c>
      <c r="F116" s="1">
        <v>140</v>
      </c>
      <c r="G116" s="1">
        <v>61.53</v>
      </c>
      <c r="H116" s="3">
        <v>8614.2000000000007</v>
      </c>
      <c r="I116" s="1" t="s">
        <v>124</v>
      </c>
      <c r="J116" s="1" t="s">
        <v>233</v>
      </c>
      <c r="K116" s="1" t="s">
        <v>185</v>
      </c>
      <c r="L116" s="1" t="s">
        <v>64</v>
      </c>
      <c r="M116" s="1" t="s">
        <v>159</v>
      </c>
      <c r="N116" s="1" t="s">
        <v>407</v>
      </c>
    </row>
    <row r="117" spans="1:14" x14ac:dyDescent="0.25">
      <c r="A117" s="1">
        <v>600073068</v>
      </c>
      <c r="B117" s="1">
        <v>70980896</v>
      </c>
      <c r="C117" s="1" t="s">
        <v>5</v>
      </c>
      <c r="D117" s="1" t="s">
        <v>158</v>
      </c>
      <c r="E117" s="34">
        <f t="shared" si="1"/>
        <v>70980896</v>
      </c>
      <c r="F117" s="1">
        <v>150</v>
      </c>
      <c r="G117" s="1">
        <v>61.53</v>
      </c>
      <c r="H117" s="3">
        <v>9229.5</v>
      </c>
      <c r="I117" s="1" t="s">
        <v>234</v>
      </c>
      <c r="J117" s="1" t="s">
        <v>235</v>
      </c>
      <c r="K117" s="1" t="s">
        <v>206</v>
      </c>
      <c r="L117" s="1" t="s">
        <v>64</v>
      </c>
      <c r="M117" s="1" t="s">
        <v>159</v>
      </c>
      <c r="N117" s="1" t="s">
        <v>407</v>
      </c>
    </row>
    <row r="118" spans="1:14" x14ac:dyDescent="0.25">
      <c r="A118" s="1">
        <v>600073092</v>
      </c>
      <c r="B118" s="1">
        <v>60610689</v>
      </c>
      <c r="C118" s="1" t="s">
        <v>5</v>
      </c>
      <c r="D118" s="1" t="s">
        <v>158</v>
      </c>
      <c r="E118" s="34">
        <f t="shared" si="1"/>
        <v>60610689</v>
      </c>
      <c r="F118" s="1">
        <v>90</v>
      </c>
      <c r="G118" s="1">
        <v>61.53</v>
      </c>
      <c r="H118" s="3">
        <v>5537.7</v>
      </c>
      <c r="I118" s="1" t="s">
        <v>124</v>
      </c>
      <c r="J118" s="1" t="s">
        <v>239</v>
      </c>
      <c r="K118" s="1" t="s">
        <v>202</v>
      </c>
      <c r="L118" s="1" t="s">
        <v>64</v>
      </c>
      <c r="M118" s="1" t="s">
        <v>159</v>
      </c>
      <c r="N118" s="1" t="s">
        <v>407</v>
      </c>
    </row>
    <row r="119" spans="1:14" x14ac:dyDescent="0.25">
      <c r="A119" s="1">
        <v>600073106</v>
      </c>
      <c r="B119" s="1">
        <v>60610441</v>
      </c>
      <c r="C119" s="1" t="s">
        <v>5</v>
      </c>
      <c r="D119" s="1" t="s">
        <v>158</v>
      </c>
      <c r="E119" s="34">
        <f t="shared" si="1"/>
        <v>60610441</v>
      </c>
      <c r="F119" s="1">
        <v>60</v>
      </c>
      <c r="G119" s="1">
        <v>61.53</v>
      </c>
      <c r="H119" s="3">
        <v>3691.8</v>
      </c>
      <c r="I119" s="1" t="s">
        <v>240</v>
      </c>
      <c r="J119" s="1" t="s">
        <v>241</v>
      </c>
      <c r="K119" s="1" t="s">
        <v>176</v>
      </c>
      <c r="L119" s="1" t="s">
        <v>64</v>
      </c>
      <c r="M119" s="1" t="s">
        <v>159</v>
      </c>
      <c r="N119" s="1" t="s">
        <v>407</v>
      </c>
    </row>
    <row r="120" spans="1:14" x14ac:dyDescent="0.25">
      <c r="A120" s="1">
        <v>600073122</v>
      </c>
      <c r="B120" s="1">
        <v>69979073</v>
      </c>
      <c r="C120" s="1" t="s">
        <v>5</v>
      </c>
      <c r="D120" s="1" t="s">
        <v>158</v>
      </c>
      <c r="E120" s="34">
        <f t="shared" si="1"/>
        <v>69979073</v>
      </c>
      <c r="F120" s="1">
        <v>320</v>
      </c>
      <c r="G120" s="1">
        <v>61.53</v>
      </c>
      <c r="H120" s="3">
        <v>19689.599999999999</v>
      </c>
      <c r="I120" s="1" t="s">
        <v>124</v>
      </c>
      <c r="J120" s="1" t="s">
        <v>242</v>
      </c>
      <c r="K120" s="1" t="s">
        <v>165</v>
      </c>
      <c r="L120" s="1" t="s">
        <v>64</v>
      </c>
      <c r="M120" s="1" t="s">
        <v>159</v>
      </c>
      <c r="N120" s="1" t="s">
        <v>407</v>
      </c>
    </row>
    <row r="121" spans="1:14" x14ac:dyDescent="0.25">
      <c r="A121" s="1">
        <v>600073131</v>
      </c>
      <c r="B121" s="1">
        <v>60610247</v>
      </c>
      <c r="C121" s="1" t="s">
        <v>5</v>
      </c>
      <c r="D121" s="1" t="s">
        <v>158</v>
      </c>
      <c r="E121" s="34">
        <f t="shared" si="1"/>
        <v>60610247</v>
      </c>
      <c r="F121" s="1">
        <v>350</v>
      </c>
      <c r="G121" s="1">
        <v>61.53</v>
      </c>
      <c r="H121" s="3">
        <v>21535.5</v>
      </c>
      <c r="I121" s="1" t="s">
        <v>243</v>
      </c>
      <c r="J121" s="1" t="s">
        <v>244</v>
      </c>
      <c r="K121" s="1" t="s">
        <v>204</v>
      </c>
      <c r="L121" s="1" t="s">
        <v>64</v>
      </c>
      <c r="M121" s="1" t="s">
        <v>159</v>
      </c>
      <c r="N121" s="1" t="s">
        <v>407</v>
      </c>
    </row>
    <row r="122" spans="1:14" x14ac:dyDescent="0.25">
      <c r="A122" s="1">
        <v>600073149</v>
      </c>
      <c r="B122" s="1">
        <v>69983551</v>
      </c>
      <c r="C122" s="1" t="s">
        <v>5</v>
      </c>
      <c r="D122" s="1" t="s">
        <v>158</v>
      </c>
      <c r="E122" s="34">
        <f t="shared" si="1"/>
        <v>69983551</v>
      </c>
      <c r="F122" s="1">
        <v>170</v>
      </c>
      <c r="G122" s="1">
        <v>61.53</v>
      </c>
      <c r="H122" s="3">
        <v>10460.1</v>
      </c>
      <c r="I122" s="1" t="s">
        <v>245</v>
      </c>
      <c r="J122" s="1" t="s">
        <v>246</v>
      </c>
      <c r="K122" s="1" t="s">
        <v>247</v>
      </c>
      <c r="L122" s="1" t="s">
        <v>64</v>
      </c>
      <c r="M122" s="1" t="s">
        <v>159</v>
      </c>
      <c r="N122" s="1" t="s">
        <v>407</v>
      </c>
    </row>
    <row r="123" spans="1:14" x14ac:dyDescent="0.25">
      <c r="A123" s="1">
        <v>600073157</v>
      </c>
      <c r="B123" s="1">
        <v>75005760</v>
      </c>
      <c r="C123" s="1" t="s">
        <v>5</v>
      </c>
      <c r="D123" s="1" t="s">
        <v>158</v>
      </c>
      <c r="E123" s="34">
        <f t="shared" si="1"/>
        <v>75005760</v>
      </c>
      <c r="F123" s="1">
        <v>230</v>
      </c>
      <c r="G123" s="1">
        <v>61.53</v>
      </c>
      <c r="H123" s="3">
        <v>14151.9</v>
      </c>
      <c r="I123" s="1" t="s">
        <v>124</v>
      </c>
      <c r="J123" s="1" t="s">
        <v>248</v>
      </c>
      <c r="K123" s="1" t="s">
        <v>167</v>
      </c>
      <c r="L123" s="1" t="s">
        <v>64</v>
      </c>
      <c r="M123" s="1" t="s">
        <v>159</v>
      </c>
      <c r="N123" s="1" t="s">
        <v>407</v>
      </c>
    </row>
    <row r="124" spans="1:14" x14ac:dyDescent="0.25">
      <c r="A124" s="1">
        <v>600073246</v>
      </c>
      <c r="B124" s="1">
        <v>70976368</v>
      </c>
      <c r="C124" s="1" t="s">
        <v>5</v>
      </c>
      <c r="D124" s="1" t="s">
        <v>158</v>
      </c>
      <c r="E124" s="34">
        <f t="shared" si="1"/>
        <v>70976368</v>
      </c>
      <c r="F124" s="1">
        <v>440</v>
      </c>
      <c r="G124" s="1">
        <v>61.53</v>
      </c>
      <c r="H124" s="3">
        <v>27073.200000000001</v>
      </c>
      <c r="I124" s="1" t="s">
        <v>124</v>
      </c>
      <c r="J124" s="1" t="s">
        <v>249</v>
      </c>
      <c r="K124" s="1" t="s">
        <v>204</v>
      </c>
      <c r="L124" s="1" t="s">
        <v>64</v>
      </c>
      <c r="M124" s="1" t="s">
        <v>159</v>
      </c>
      <c r="N124" s="1" t="s">
        <v>407</v>
      </c>
    </row>
    <row r="125" spans="1:14" x14ac:dyDescent="0.25">
      <c r="A125" s="1">
        <v>610100718</v>
      </c>
      <c r="B125" s="1">
        <v>25232991</v>
      </c>
      <c r="C125" s="1" t="s">
        <v>5</v>
      </c>
      <c r="D125" s="1" t="s">
        <v>158</v>
      </c>
      <c r="E125" s="34">
        <f t="shared" si="1"/>
        <v>25232991</v>
      </c>
      <c r="F125" s="1">
        <v>130</v>
      </c>
      <c r="G125" s="1">
        <v>61.53</v>
      </c>
      <c r="H125" s="3">
        <v>7998.9000000000005</v>
      </c>
      <c r="I125" s="1" t="s">
        <v>318</v>
      </c>
      <c r="J125" s="1" t="s">
        <v>319</v>
      </c>
      <c r="K125" s="1" t="s">
        <v>165</v>
      </c>
      <c r="L125" s="1" t="s">
        <v>3</v>
      </c>
      <c r="M125" s="1" t="s">
        <v>159</v>
      </c>
      <c r="N125" s="1" t="s">
        <v>408</v>
      </c>
    </row>
    <row r="126" spans="1:14" x14ac:dyDescent="0.25">
      <c r="A126" s="1">
        <v>615800386</v>
      </c>
      <c r="B126" s="1">
        <v>69459924</v>
      </c>
      <c r="C126" s="1" t="s">
        <v>5</v>
      </c>
      <c r="D126" s="1" t="s">
        <v>158</v>
      </c>
      <c r="E126" s="34">
        <f t="shared" si="1"/>
        <v>69459924</v>
      </c>
      <c r="F126" s="1">
        <v>460</v>
      </c>
      <c r="G126" s="1">
        <v>61.53</v>
      </c>
      <c r="H126" s="3">
        <v>28303.8</v>
      </c>
      <c r="I126" s="1" t="s">
        <v>124</v>
      </c>
      <c r="J126" s="1" t="s">
        <v>320</v>
      </c>
      <c r="K126" s="1" t="s">
        <v>165</v>
      </c>
      <c r="L126" s="1" t="s">
        <v>64</v>
      </c>
      <c r="M126" s="1" t="s">
        <v>159</v>
      </c>
      <c r="N126" s="1" t="s">
        <v>407</v>
      </c>
    </row>
    <row r="127" spans="1:14" x14ac:dyDescent="0.25">
      <c r="A127" s="1">
        <v>600024237</v>
      </c>
      <c r="B127" s="1">
        <v>48623091</v>
      </c>
      <c r="C127" s="1" t="s">
        <v>17</v>
      </c>
      <c r="D127" s="1" t="s">
        <v>16</v>
      </c>
      <c r="E127" s="34">
        <f t="shared" si="1"/>
        <v>48623091</v>
      </c>
      <c r="F127" s="1">
        <v>330</v>
      </c>
      <c r="G127" s="1">
        <v>61.53</v>
      </c>
      <c r="H127" s="3">
        <v>20304.900000000001</v>
      </c>
      <c r="I127" s="1" t="s">
        <v>18</v>
      </c>
      <c r="J127" s="1" t="s">
        <v>19</v>
      </c>
      <c r="K127" s="1" t="s">
        <v>20</v>
      </c>
      <c r="L127" s="1" t="s">
        <v>12</v>
      </c>
      <c r="M127" s="1" t="s">
        <v>251</v>
      </c>
      <c r="N127" s="1" t="s">
        <v>407</v>
      </c>
    </row>
    <row r="128" spans="1:14" x14ac:dyDescent="0.25">
      <c r="A128" s="1">
        <v>600024695</v>
      </c>
      <c r="B128" s="1">
        <v>60153351</v>
      </c>
      <c r="C128" s="1" t="s">
        <v>17</v>
      </c>
      <c r="D128" s="1" t="s">
        <v>16</v>
      </c>
      <c r="E128" s="34">
        <f t="shared" si="1"/>
        <v>60153351</v>
      </c>
      <c r="F128" s="1">
        <v>290</v>
      </c>
      <c r="G128" s="1">
        <v>61.53</v>
      </c>
      <c r="H128" s="3">
        <v>17843.7</v>
      </c>
      <c r="I128" s="1" t="s">
        <v>44</v>
      </c>
      <c r="J128" s="1" t="s">
        <v>45</v>
      </c>
      <c r="K128" s="1" t="s">
        <v>46</v>
      </c>
      <c r="L128" s="1" t="s">
        <v>12</v>
      </c>
      <c r="M128" s="1" t="s">
        <v>251</v>
      </c>
      <c r="N128" s="1" t="s">
        <v>407</v>
      </c>
    </row>
    <row r="129" spans="1:14" x14ac:dyDescent="0.25">
      <c r="A129" s="1">
        <v>600029883</v>
      </c>
      <c r="B129" s="1">
        <v>62048660</v>
      </c>
      <c r="C129" s="1" t="s">
        <v>17</v>
      </c>
      <c r="D129" s="1" t="s">
        <v>16</v>
      </c>
      <c r="E129" s="34">
        <f t="shared" si="1"/>
        <v>62048660</v>
      </c>
      <c r="F129" s="1">
        <v>610</v>
      </c>
      <c r="G129" s="1">
        <v>61.53</v>
      </c>
      <c r="H129" s="3">
        <v>37533.300000000003</v>
      </c>
      <c r="I129" s="1" t="s">
        <v>55</v>
      </c>
      <c r="J129" s="1" t="s">
        <v>56</v>
      </c>
      <c r="K129" s="1" t="s">
        <v>46</v>
      </c>
      <c r="L129" s="1" t="s">
        <v>41</v>
      </c>
      <c r="M129" s="1" t="s">
        <v>251</v>
      </c>
      <c r="N129" s="1" t="s">
        <v>407</v>
      </c>
    </row>
    <row r="130" spans="1:14" x14ac:dyDescent="0.25">
      <c r="A130" s="1">
        <v>600101266</v>
      </c>
      <c r="B130" s="1">
        <v>75017202</v>
      </c>
      <c r="C130" s="1" t="s">
        <v>17</v>
      </c>
      <c r="D130" s="1" t="s">
        <v>16</v>
      </c>
      <c r="E130" s="34">
        <f t="shared" ref="E130:E193" si="2">B130/1</f>
        <v>75017202</v>
      </c>
      <c r="F130" s="1">
        <v>50</v>
      </c>
      <c r="G130" s="1">
        <v>61.53</v>
      </c>
      <c r="H130" s="3">
        <v>3076.5</v>
      </c>
      <c r="I130" s="1" t="s">
        <v>36</v>
      </c>
      <c r="J130" s="1" t="s">
        <v>252</v>
      </c>
      <c r="K130" s="1" t="s">
        <v>253</v>
      </c>
      <c r="L130" s="1" t="s">
        <v>64</v>
      </c>
      <c r="M130" s="1" t="s">
        <v>251</v>
      </c>
      <c r="N130" s="1" t="s">
        <v>407</v>
      </c>
    </row>
    <row r="131" spans="1:14" x14ac:dyDescent="0.25">
      <c r="A131" s="1">
        <v>600101312</v>
      </c>
      <c r="B131" s="1">
        <v>70987998</v>
      </c>
      <c r="C131" s="1" t="s">
        <v>17</v>
      </c>
      <c r="D131" s="1" t="s">
        <v>16</v>
      </c>
      <c r="E131" s="34">
        <f t="shared" si="2"/>
        <v>70987998</v>
      </c>
      <c r="F131" s="1">
        <v>50</v>
      </c>
      <c r="G131" s="1">
        <v>61.53</v>
      </c>
      <c r="H131" s="3">
        <v>3076.5</v>
      </c>
      <c r="I131" s="1" t="s">
        <v>36</v>
      </c>
      <c r="J131" s="1" t="s">
        <v>256</v>
      </c>
      <c r="K131" s="1" t="s">
        <v>257</v>
      </c>
      <c r="L131" s="1" t="s">
        <v>64</v>
      </c>
      <c r="M131" s="1" t="s">
        <v>251</v>
      </c>
      <c r="N131" s="1" t="s">
        <v>407</v>
      </c>
    </row>
    <row r="132" spans="1:14" x14ac:dyDescent="0.25">
      <c r="A132" s="1">
        <v>600101452</v>
      </c>
      <c r="B132" s="1">
        <v>71003924</v>
      </c>
      <c r="C132" s="1" t="s">
        <v>17</v>
      </c>
      <c r="D132" s="1" t="s">
        <v>16</v>
      </c>
      <c r="E132" s="34">
        <f t="shared" si="2"/>
        <v>71003924</v>
      </c>
      <c r="F132" s="1">
        <v>60</v>
      </c>
      <c r="G132" s="1">
        <v>61.53</v>
      </c>
      <c r="H132" s="3">
        <v>3691.8</v>
      </c>
      <c r="I132" s="1" t="s">
        <v>36</v>
      </c>
      <c r="J132" s="1" t="s">
        <v>262</v>
      </c>
      <c r="K132" s="1" t="s">
        <v>263</v>
      </c>
      <c r="L132" s="1" t="s">
        <v>64</v>
      </c>
      <c r="M132" s="1" t="s">
        <v>251</v>
      </c>
      <c r="N132" s="1" t="s">
        <v>407</v>
      </c>
    </row>
    <row r="133" spans="1:14" x14ac:dyDescent="0.25">
      <c r="A133" s="1">
        <v>600102025</v>
      </c>
      <c r="B133" s="1">
        <v>60154691</v>
      </c>
      <c r="C133" s="1" t="s">
        <v>17</v>
      </c>
      <c r="D133" s="1" t="s">
        <v>16</v>
      </c>
      <c r="E133" s="34">
        <f t="shared" si="2"/>
        <v>60154691</v>
      </c>
      <c r="F133" s="1">
        <v>170</v>
      </c>
      <c r="G133" s="1">
        <v>61.53</v>
      </c>
      <c r="H133" s="3">
        <v>10460.1</v>
      </c>
      <c r="I133" s="1" t="s">
        <v>290</v>
      </c>
      <c r="J133" s="1" t="s">
        <v>291</v>
      </c>
      <c r="K133" s="1" t="s">
        <v>46</v>
      </c>
      <c r="L133" s="1" t="s">
        <v>64</v>
      </c>
      <c r="M133" s="1" t="s">
        <v>251</v>
      </c>
      <c r="N133" s="1" t="s">
        <v>407</v>
      </c>
    </row>
    <row r="134" spans="1:14" x14ac:dyDescent="0.25">
      <c r="A134" s="1">
        <v>600102041</v>
      </c>
      <c r="B134" s="1">
        <v>60154721</v>
      </c>
      <c r="C134" s="1" t="s">
        <v>17</v>
      </c>
      <c r="D134" s="1" t="s">
        <v>16</v>
      </c>
      <c r="E134" s="34">
        <f t="shared" si="2"/>
        <v>60154721</v>
      </c>
      <c r="F134" s="1">
        <v>500</v>
      </c>
      <c r="G134" s="1">
        <v>61.53</v>
      </c>
      <c r="H134" s="3">
        <v>30765</v>
      </c>
      <c r="I134" s="1" t="s">
        <v>292</v>
      </c>
      <c r="J134" s="1" t="s">
        <v>293</v>
      </c>
      <c r="K134" s="1" t="s">
        <v>46</v>
      </c>
      <c r="L134" s="1" t="s">
        <v>64</v>
      </c>
      <c r="M134" s="1" t="s">
        <v>251</v>
      </c>
      <c r="N134" s="1" t="s">
        <v>407</v>
      </c>
    </row>
    <row r="135" spans="1:14" x14ac:dyDescent="0.25">
      <c r="A135" s="1">
        <v>600102050</v>
      </c>
      <c r="B135" s="1">
        <v>60154730</v>
      </c>
      <c r="C135" s="1" t="s">
        <v>17</v>
      </c>
      <c r="D135" s="1" t="s">
        <v>16</v>
      </c>
      <c r="E135" s="34">
        <f t="shared" si="2"/>
        <v>60154730</v>
      </c>
      <c r="F135" s="1">
        <v>270</v>
      </c>
      <c r="G135" s="1">
        <v>61.53</v>
      </c>
      <c r="H135" s="3">
        <v>16613.099999999999</v>
      </c>
      <c r="I135" s="1" t="s">
        <v>294</v>
      </c>
      <c r="J135" s="1" t="s">
        <v>295</v>
      </c>
      <c r="K135" s="1" t="s">
        <v>46</v>
      </c>
      <c r="L135" s="1" t="s">
        <v>64</v>
      </c>
      <c r="M135" s="1" t="s">
        <v>251</v>
      </c>
      <c r="N135" s="1" t="s">
        <v>407</v>
      </c>
    </row>
    <row r="136" spans="1:14" x14ac:dyDescent="0.25">
      <c r="A136" s="1">
        <v>600102319</v>
      </c>
      <c r="B136" s="1">
        <v>64202313</v>
      </c>
      <c r="C136" s="1" t="s">
        <v>17</v>
      </c>
      <c r="D136" s="1" t="s">
        <v>16</v>
      </c>
      <c r="E136" s="34">
        <f t="shared" si="2"/>
        <v>64202313</v>
      </c>
      <c r="F136" s="1">
        <v>150</v>
      </c>
      <c r="G136" s="1">
        <v>61.53</v>
      </c>
      <c r="H136" s="3">
        <v>9229.5</v>
      </c>
      <c r="I136" s="1" t="s">
        <v>304</v>
      </c>
      <c r="J136" s="1" t="s">
        <v>305</v>
      </c>
      <c r="K136" s="1" t="s">
        <v>46</v>
      </c>
      <c r="L136" s="1" t="s">
        <v>64</v>
      </c>
      <c r="M136" s="1" t="s">
        <v>251</v>
      </c>
      <c r="N136" s="1" t="s">
        <v>407</v>
      </c>
    </row>
    <row r="137" spans="1:14" x14ac:dyDescent="0.25">
      <c r="A137" s="1">
        <v>600102491</v>
      </c>
      <c r="B137" s="1">
        <v>75017881</v>
      </c>
      <c r="C137" s="1" t="s">
        <v>17</v>
      </c>
      <c r="D137" s="1" t="s">
        <v>16</v>
      </c>
      <c r="E137" s="34">
        <f t="shared" si="2"/>
        <v>75017881</v>
      </c>
      <c r="F137" s="1">
        <v>230</v>
      </c>
      <c r="G137" s="1">
        <v>61.53</v>
      </c>
      <c r="H137" s="3">
        <v>14151.9</v>
      </c>
      <c r="I137" s="1" t="s">
        <v>312</v>
      </c>
      <c r="J137" s="1" t="s">
        <v>313</v>
      </c>
      <c r="K137" s="1" t="s">
        <v>314</v>
      </c>
      <c r="L137" s="1" t="s">
        <v>64</v>
      </c>
      <c r="M137" s="1" t="s">
        <v>251</v>
      </c>
      <c r="N137" s="1" t="s">
        <v>407</v>
      </c>
    </row>
    <row r="138" spans="1:14" x14ac:dyDescent="0.25">
      <c r="A138" s="1">
        <v>650031172</v>
      </c>
      <c r="B138" s="1">
        <v>75015366</v>
      </c>
      <c r="C138" s="1" t="s">
        <v>17</v>
      </c>
      <c r="D138" s="1" t="s">
        <v>16</v>
      </c>
      <c r="E138" s="34">
        <f t="shared" si="2"/>
        <v>75015366</v>
      </c>
      <c r="F138" s="1">
        <v>320</v>
      </c>
      <c r="G138" s="1">
        <v>61.53</v>
      </c>
      <c r="H138" s="3">
        <v>19689.599999999999</v>
      </c>
      <c r="I138" s="1" t="s">
        <v>34</v>
      </c>
      <c r="J138" s="1" t="s">
        <v>327</v>
      </c>
      <c r="K138" s="1" t="s">
        <v>328</v>
      </c>
      <c r="L138" s="1" t="s">
        <v>64</v>
      </c>
      <c r="M138" s="1" t="s">
        <v>251</v>
      </c>
      <c r="N138" s="1" t="s">
        <v>407</v>
      </c>
    </row>
    <row r="139" spans="1:14" x14ac:dyDescent="0.25">
      <c r="A139" s="1">
        <v>650046358</v>
      </c>
      <c r="B139" s="1">
        <v>71003835</v>
      </c>
      <c r="C139" s="1" t="s">
        <v>17</v>
      </c>
      <c r="D139" s="1" t="s">
        <v>16</v>
      </c>
      <c r="E139" s="34">
        <f t="shared" si="2"/>
        <v>71003835</v>
      </c>
      <c r="F139" s="1">
        <v>130</v>
      </c>
      <c r="G139" s="1">
        <v>61.53</v>
      </c>
      <c r="H139" s="3">
        <v>7998.9000000000005</v>
      </c>
      <c r="I139" s="1" t="s">
        <v>333</v>
      </c>
      <c r="J139" s="1" t="s">
        <v>334</v>
      </c>
      <c r="K139" s="1" t="s">
        <v>335</v>
      </c>
      <c r="L139" s="1" t="s">
        <v>64</v>
      </c>
      <c r="M139" s="1" t="s">
        <v>251</v>
      </c>
      <c r="N139" s="1" t="s">
        <v>407</v>
      </c>
    </row>
    <row r="140" spans="1:14" x14ac:dyDescent="0.25">
      <c r="A140" s="1">
        <v>650046706</v>
      </c>
      <c r="B140" s="1">
        <v>70156697</v>
      </c>
      <c r="C140" s="1" t="s">
        <v>17</v>
      </c>
      <c r="D140" s="1" t="s">
        <v>16</v>
      </c>
      <c r="E140" s="34">
        <f t="shared" si="2"/>
        <v>70156697</v>
      </c>
      <c r="F140" s="1">
        <v>90</v>
      </c>
      <c r="G140" s="1">
        <v>61.53</v>
      </c>
      <c r="H140" s="3">
        <v>5537.7</v>
      </c>
      <c r="I140" s="1" t="s">
        <v>34</v>
      </c>
      <c r="J140" s="1" t="s">
        <v>336</v>
      </c>
      <c r="K140" s="1" t="s">
        <v>337</v>
      </c>
      <c r="L140" s="1" t="s">
        <v>64</v>
      </c>
      <c r="M140" s="1" t="s">
        <v>251</v>
      </c>
      <c r="N140" s="1" t="s">
        <v>407</v>
      </c>
    </row>
    <row r="141" spans="1:14" x14ac:dyDescent="0.25">
      <c r="A141" s="1">
        <v>650047443</v>
      </c>
      <c r="B141" s="1">
        <v>70999571</v>
      </c>
      <c r="C141" s="1" t="s">
        <v>17</v>
      </c>
      <c r="D141" s="1" t="s">
        <v>16</v>
      </c>
      <c r="E141" s="34">
        <f t="shared" si="2"/>
        <v>70999571</v>
      </c>
      <c r="F141" s="1">
        <v>140</v>
      </c>
      <c r="G141" s="1">
        <v>61.53</v>
      </c>
      <c r="H141" s="3">
        <v>8614.2000000000007</v>
      </c>
      <c r="I141" s="1" t="s">
        <v>34</v>
      </c>
      <c r="J141" s="1" t="s">
        <v>338</v>
      </c>
      <c r="K141" s="1" t="s">
        <v>339</v>
      </c>
      <c r="L141" s="1" t="s">
        <v>64</v>
      </c>
      <c r="M141" s="1" t="s">
        <v>251</v>
      </c>
      <c r="N141" s="1" t="s">
        <v>407</v>
      </c>
    </row>
    <row r="142" spans="1:14" x14ac:dyDescent="0.25">
      <c r="A142" s="1">
        <v>650047796</v>
      </c>
      <c r="B142" s="1">
        <v>75017598</v>
      </c>
      <c r="C142" s="1" t="s">
        <v>17</v>
      </c>
      <c r="D142" s="1" t="s">
        <v>16</v>
      </c>
      <c r="E142" s="34">
        <f t="shared" si="2"/>
        <v>75017598</v>
      </c>
      <c r="F142" s="1">
        <v>60</v>
      </c>
      <c r="G142" s="1">
        <v>61.53</v>
      </c>
      <c r="H142" s="3">
        <v>3691.8</v>
      </c>
      <c r="I142" s="1" t="s">
        <v>36</v>
      </c>
      <c r="J142" s="1" t="s">
        <v>340</v>
      </c>
      <c r="K142" s="1" t="s">
        <v>341</v>
      </c>
      <c r="L142" s="1" t="s">
        <v>64</v>
      </c>
      <c r="M142" s="1" t="s">
        <v>251</v>
      </c>
      <c r="N142" s="1" t="s">
        <v>407</v>
      </c>
    </row>
    <row r="143" spans="1:14" x14ac:dyDescent="0.25">
      <c r="A143" s="1">
        <v>650057465</v>
      </c>
      <c r="B143" s="1">
        <v>75015447</v>
      </c>
      <c r="C143" s="1" t="s">
        <v>17</v>
      </c>
      <c r="D143" s="1" t="s">
        <v>16</v>
      </c>
      <c r="E143" s="34">
        <f t="shared" si="2"/>
        <v>75015447</v>
      </c>
      <c r="F143" s="1">
        <v>90</v>
      </c>
      <c r="G143" s="1">
        <v>61.53</v>
      </c>
      <c r="H143" s="3">
        <v>5537.7</v>
      </c>
      <c r="I143" s="1" t="s">
        <v>36</v>
      </c>
      <c r="J143" s="1" t="s">
        <v>346</v>
      </c>
      <c r="K143" s="1" t="s">
        <v>20</v>
      </c>
      <c r="L143" s="1" t="s">
        <v>64</v>
      </c>
      <c r="M143" s="1" t="s">
        <v>251</v>
      </c>
      <c r="N143" s="1" t="s">
        <v>407</v>
      </c>
    </row>
    <row r="144" spans="1:14" x14ac:dyDescent="0.25">
      <c r="A144" s="1">
        <v>650063431</v>
      </c>
      <c r="B144" s="1">
        <v>75017415</v>
      </c>
      <c r="C144" s="1" t="s">
        <v>17</v>
      </c>
      <c r="D144" s="1" t="s">
        <v>16</v>
      </c>
      <c r="E144" s="34">
        <f t="shared" si="2"/>
        <v>75017415</v>
      </c>
      <c r="F144" s="1">
        <v>150</v>
      </c>
      <c r="G144" s="1">
        <v>61.53</v>
      </c>
      <c r="H144" s="3">
        <v>9229.5</v>
      </c>
      <c r="I144" s="1" t="s">
        <v>34</v>
      </c>
      <c r="J144" s="1" t="s">
        <v>355</v>
      </c>
      <c r="K144" s="1" t="s">
        <v>356</v>
      </c>
      <c r="L144" s="1" t="s">
        <v>64</v>
      </c>
      <c r="M144" s="1" t="s">
        <v>251</v>
      </c>
      <c r="N144" s="1" t="s">
        <v>407</v>
      </c>
    </row>
    <row r="145" spans="1:14" x14ac:dyDescent="0.25">
      <c r="A145" s="1">
        <v>650065387</v>
      </c>
      <c r="B145" s="1">
        <v>75017091</v>
      </c>
      <c r="C145" s="1" t="s">
        <v>17</v>
      </c>
      <c r="D145" s="1" t="s">
        <v>16</v>
      </c>
      <c r="E145" s="34">
        <f t="shared" si="2"/>
        <v>75017091</v>
      </c>
      <c r="F145" s="1">
        <v>40</v>
      </c>
      <c r="G145" s="1">
        <v>61.53</v>
      </c>
      <c r="H145" s="3">
        <v>2461.1999999999998</v>
      </c>
      <c r="I145" s="1" t="s">
        <v>36</v>
      </c>
      <c r="J145" s="1" t="s">
        <v>369</v>
      </c>
      <c r="K145" s="1" t="s">
        <v>370</v>
      </c>
      <c r="L145" s="1" t="s">
        <v>64</v>
      </c>
      <c r="M145" s="1" t="s">
        <v>251</v>
      </c>
      <c r="N145" s="1" t="s">
        <v>407</v>
      </c>
    </row>
    <row r="146" spans="1:14" x14ac:dyDescent="0.25">
      <c r="A146" s="1">
        <v>668000961</v>
      </c>
      <c r="B146" s="1">
        <v>70995745</v>
      </c>
      <c r="C146" s="1" t="s">
        <v>17</v>
      </c>
      <c r="D146" s="1" t="s">
        <v>16</v>
      </c>
      <c r="E146" s="34">
        <f t="shared" si="2"/>
        <v>70995745</v>
      </c>
      <c r="F146" s="1">
        <v>530</v>
      </c>
      <c r="G146" s="1">
        <v>61.53</v>
      </c>
      <c r="H146" s="3">
        <v>32610.9</v>
      </c>
      <c r="I146" s="1" t="s">
        <v>36</v>
      </c>
      <c r="J146" s="1" t="s">
        <v>378</v>
      </c>
      <c r="K146" s="1" t="s">
        <v>46</v>
      </c>
      <c r="L146" s="1" t="s">
        <v>64</v>
      </c>
      <c r="M146" s="1" t="s">
        <v>251</v>
      </c>
      <c r="N146" s="1" t="s">
        <v>407</v>
      </c>
    </row>
    <row r="147" spans="1:14" x14ac:dyDescent="0.25">
      <c r="A147" s="1">
        <v>668000970</v>
      </c>
      <c r="B147" s="1">
        <v>70995737</v>
      </c>
      <c r="C147" s="1" t="s">
        <v>17</v>
      </c>
      <c r="D147" s="1" t="s">
        <v>16</v>
      </c>
      <c r="E147" s="34">
        <f t="shared" si="2"/>
        <v>70995737</v>
      </c>
      <c r="F147" s="1">
        <v>460</v>
      </c>
      <c r="G147" s="1">
        <v>61.53</v>
      </c>
      <c r="H147" s="3">
        <v>28303.8</v>
      </c>
      <c r="I147" s="1" t="s">
        <v>36</v>
      </c>
      <c r="J147" s="1" t="s">
        <v>379</v>
      </c>
      <c r="K147" s="1" t="s">
        <v>46</v>
      </c>
      <c r="L147" s="1" t="s">
        <v>64</v>
      </c>
      <c r="M147" s="1" t="s">
        <v>251</v>
      </c>
      <c r="N147" s="1" t="s">
        <v>407</v>
      </c>
    </row>
    <row r="148" spans="1:14" x14ac:dyDescent="0.25">
      <c r="A148" s="1">
        <v>691001651</v>
      </c>
      <c r="B148" s="1">
        <v>71341161</v>
      </c>
      <c r="C148" s="1" t="s">
        <v>17</v>
      </c>
      <c r="D148" s="1" t="s">
        <v>16</v>
      </c>
      <c r="E148" s="34">
        <f t="shared" si="2"/>
        <v>71341161</v>
      </c>
      <c r="F148" s="1">
        <v>80</v>
      </c>
      <c r="G148" s="1">
        <v>61.53</v>
      </c>
      <c r="H148" s="3">
        <v>4922.3999999999996</v>
      </c>
      <c r="I148" s="1" t="s">
        <v>381</v>
      </c>
      <c r="J148" s="1" t="s">
        <v>382</v>
      </c>
      <c r="K148" s="1" t="s">
        <v>46</v>
      </c>
      <c r="L148" s="1" t="s">
        <v>3</v>
      </c>
      <c r="M148" s="1" t="s">
        <v>251</v>
      </c>
      <c r="N148" s="1" t="s">
        <v>408</v>
      </c>
    </row>
    <row r="149" spans="1:14" x14ac:dyDescent="0.25">
      <c r="A149" s="1">
        <v>600024539</v>
      </c>
      <c r="B149" s="1">
        <v>70840261</v>
      </c>
      <c r="C149" s="1" t="s">
        <v>17</v>
      </c>
      <c r="D149" s="1" t="s">
        <v>16</v>
      </c>
      <c r="E149" s="34">
        <f t="shared" si="2"/>
        <v>70840261</v>
      </c>
      <c r="F149" s="1">
        <v>300</v>
      </c>
      <c r="G149" s="1">
        <v>61.53</v>
      </c>
      <c r="H149" s="3">
        <v>18459</v>
      </c>
      <c r="I149" s="1" t="s">
        <v>21</v>
      </c>
      <c r="J149" s="1" t="s">
        <v>22</v>
      </c>
      <c r="K149" s="1" t="s">
        <v>23</v>
      </c>
      <c r="L149" s="1" t="s">
        <v>12</v>
      </c>
      <c r="M149" s="1" t="s">
        <v>254</v>
      </c>
      <c r="N149" s="1" t="s">
        <v>407</v>
      </c>
    </row>
    <row r="150" spans="1:14" x14ac:dyDescent="0.25">
      <c r="A150" s="1">
        <v>600024610</v>
      </c>
      <c r="B150" s="1">
        <v>70841179</v>
      </c>
      <c r="C150" s="1" t="s">
        <v>17</v>
      </c>
      <c r="D150" s="1" t="s">
        <v>16</v>
      </c>
      <c r="E150" s="34">
        <f t="shared" si="2"/>
        <v>70841179</v>
      </c>
      <c r="F150" s="1">
        <v>420</v>
      </c>
      <c r="G150" s="1">
        <v>61.53</v>
      </c>
      <c r="H150" s="3">
        <v>25842.600000000002</v>
      </c>
      <c r="I150" s="1" t="s">
        <v>24</v>
      </c>
      <c r="J150" s="1" t="s">
        <v>25</v>
      </c>
      <c r="K150" s="1" t="s">
        <v>26</v>
      </c>
      <c r="L150" s="1" t="s">
        <v>12</v>
      </c>
      <c r="M150" s="1" t="s">
        <v>254</v>
      </c>
      <c r="N150" s="1" t="s">
        <v>407</v>
      </c>
    </row>
    <row r="151" spans="1:14" x14ac:dyDescent="0.25">
      <c r="A151" s="1">
        <v>600024628</v>
      </c>
      <c r="B151" s="1">
        <v>70841144</v>
      </c>
      <c r="C151" s="1" t="s">
        <v>17</v>
      </c>
      <c r="D151" s="1" t="s">
        <v>16</v>
      </c>
      <c r="E151" s="34">
        <f t="shared" si="2"/>
        <v>70841144</v>
      </c>
      <c r="F151" s="1">
        <v>330</v>
      </c>
      <c r="G151" s="1">
        <v>61.53</v>
      </c>
      <c r="H151" s="3">
        <v>20304.900000000001</v>
      </c>
      <c r="I151" s="1" t="s">
        <v>27</v>
      </c>
      <c r="J151" s="1" t="s">
        <v>28</v>
      </c>
      <c r="K151" s="1" t="s">
        <v>29</v>
      </c>
      <c r="L151" s="1" t="s">
        <v>12</v>
      </c>
      <c r="M151" s="1" t="s">
        <v>254</v>
      </c>
      <c r="N151" s="1" t="s">
        <v>407</v>
      </c>
    </row>
    <row r="152" spans="1:14" x14ac:dyDescent="0.25">
      <c r="A152" s="1">
        <v>600024661</v>
      </c>
      <c r="B152" s="1">
        <v>60153041</v>
      </c>
      <c r="C152" s="1" t="s">
        <v>17</v>
      </c>
      <c r="D152" s="1" t="s">
        <v>16</v>
      </c>
      <c r="E152" s="34">
        <f t="shared" si="2"/>
        <v>60153041</v>
      </c>
      <c r="F152" s="1">
        <v>390</v>
      </c>
      <c r="G152" s="1">
        <v>61.53</v>
      </c>
      <c r="H152" s="3">
        <v>23996.7</v>
      </c>
      <c r="I152" s="1" t="s">
        <v>36</v>
      </c>
      <c r="J152" s="1" t="s">
        <v>37</v>
      </c>
      <c r="K152" s="1" t="s">
        <v>26</v>
      </c>
      <c r="L152" s="1" t="s">
        <v>12</v>
      </c>
      <c r="M152" s="1" t="s">
        <v>254</v>
      </c>
      <c r="N152" s="1" t="s">
        <v>407</v>
      </c>
    </row>
    <row r="153" spans="1:14" x14ac:dyDescent="0.25">
      <c r="A153" s="1">
        <v>600024687</v>
      </c>
      <c r="B153" s="1">
        <v>49290274</v>
      </c>
      <c r="C153" s="1" t="s">
        <v>17</v>
      </c>
      <c r="D153" s="1" t="s">
        <v>16</v>
      </c>
      <c r="E153" s="34">
        <f t="shared" si="2"/>
        <v>49290274</v>
      </c>
      <c r="F153" s="1">
        <v>950</v>
      </c>
      <c r="G153" s="1">
        <v>61.53</v>
      </c>
      <c r="H153" s="3">
        <v>58453.5</v>
      </c>
      <c r="I153" s="1" t="s">
        <v>42</v>
      </c>
      <c r="J153" s="1" t="s">
        <v>43</v>
      </c>
      <c r="K153" s="1" t="s">
        <v>23</v>
      </c>
      <c r="L153" s="1" t="s">
        <v>41</v>
      </c>
      <c r="M153" s="1" t="s">
        <v>254</v>
      </c>
      <c r="N153" s="1" t="s">
        <v>407</v>
      </c>
    </row>
    <row r="154" spans="1:14" x14ac:dyDescent="0.25">
      <c r="A154" s="1">
        <v>600029905</v>
      </c>
      <c r="B154" s="1">
        <v>60153628</v>
      </c>
      <c r="C154" s="1" t="s">
        <v>17</v>
      </c>
      <c r="D154" s="1" t="s">
        <v>16</v>
      </c>
      <c r="E154" s="34">
        <f t="shared" si="2"/>
        <v>60153628</v>
      </c>
      <c r="F154" s="1">
        <v>340</v>
      </c>
      <c r="G154" s="1">
        <v>61.53</v>
      </c>
      <c r="H154" s="3">
        <v>20920.2</v>
      </c>
      <c r="I154" s="1" t="s">
        <v>57</v>
      </c>
      <c r="J154" s="1" t="s">
        <v>59</v>
      </c>
      <c r="K154" s="1" t="s">
        <v>60</v>
      </c>
      <c r="L154" s="1" t="s">
        <v>41</v>
      </c>
      <c r="M154" s="1" t="s">
        <v>254</v>
      </c>
      <c r="N154" s="1" t="s">
        <v>407</v>
      </c>
    </row>
    <row r="155" spans="1:14" x14ac:dyDescent="0.25">
      <c r="A155" s="1">
        <v>600101274</v>
      </c>
      <c r="B155" s="1">
        <v>71005161</v>
      </c>
      <c r="C155" s="1" t="s">
        <v>17</v>
      </c>
      <c r="D155" s="1" t="s">
        <v>16</v>
      </c>
      <c r="E155" s="34">
        <f t="shared" si="2"/>
        <v>71005161</v>
      </c>
      <c r="F155" s="1">
        <v>70</v>
      </c>
      <c r="G155" s="1">
        <v>61.53</v>
      </c>
      <c r="H155" s="3">
        <v>4307.1000000000004</v>
      </c>
      <c r="I155" s="1" t="s">
        <v>36</v>
      </c>
      <c r="J155" s="1" t="s">
        <v>239</v>
      </c>
      <c r="K155" s="1" t="s">
        <v>255</v>
      </c>
      <c r="L155" s="1" t="s">
        <v>64</v>
      </c>
      <c r="M155" s="1" t="s">
        <v>254</v>
      </c>
      <c r="N155" s="1" t="s">
        <v>407</v>
      </c>
    </row>
    <row r="156" spans="1:14" x14ac:dyDescent="0.25">
      <c r="A156" s="1">
        <v>600101380</v>
      </c>
      <c r="B156" s="1">
        <v>75015528</v>
      </c>
      <c r="C156" s="1" t="s">
        <v>17</v>
      </c>
      <c r="D156" s="1" t="s">
        <v>16</v>
      </c>
      <c r="E156" s="34">
        <f t="shared" si="2"/>
        <v>75015528</v>
      </c>
      <c r="F156" s="1">
        <v>210</v>
      </c>
      <c r="G156" s="1">
        <v>61.53</v>
      </c>
      <c r="H156" s="3">
        <v>12921.300000000001</v>
      </c>
      <c r="I156" s="1" t="s">
        <v>36</v>
      </c>
      <c r="J156" s="1" t="s">
        <v>260</v>
      </c>
      <c r="K156" s="1" t="s">
        <v>261</v>
      </c>
      <c r="L156" s="1" t="s">
        <v>64</v>
      </c>
      <c r="M156" s="1" t="s">
        <v>254</v>
      </c>
      <c r="N156" s="1" t="s">
        <v>407</v>
      </c>
    </row>
    <row r="157" spans="1:14" x14ac:dyDescent="0.25">
      <c r="A157" s="1">
        <v>600101550</v>
      </c>
      <c r="B157" s="1">
        <v>75017652</v>
      </c>
      <c r="C157" s="1" t="s">
        <v>17</v>
      </c>
      <c r="D157" s="1" t="s">
        <v>16</v>
      </c>
      <c r="E157" s="34">
        <f t="shared" si="2"/>
        <v>75017652</v>
      </c>
      <c r="F157" s="1">
        <v>90</v>
      </c>
      <c r="G157" s="1">
        <v>61.53</v>
      </c>
      <c r="H157" s="3">
        <v>5537.7</v>
      </c>
      <c r="I157" s="1" t="s">
        <v>36</v>
      </c>
      <c r="J157" s="1" t="s">
        <v>264</v>
      </c>
      <c r="K157" s="1" t="s">
        <v>265</v>
      </c>
      <c r="L157" s="1" t="s">
        <v>64</v>
      </c>
      <c r="M157" s="1" t="s">
        <v>254</v>
      </c>
      <c r="N157" s="1" t="s">
        <v>407</v>
      </c>
    </row>
    <row r="158" spans="1:14" x14ac:dyDescent="0.25">
      <c r="A158" s="1">
        <v>600101631</v>
      </c>
      <c r="B158" s="1">
        <v>70988030</v>
      </c>
      <c r="C158" s="1" t="s">
        <v>17</v>
      </c>
      <c r="D158" s="1" t="s">
        <v>16</v>
      </c>
      <c r="E158" s="34">
        <f t="shared" si="2"/>
        <v>70988030</v>
      </c>
      <c r="F158" s="1">
        <v>250</v>
      </c>
      <c r="G158" s="1">
        <v>61.53</v>
      </c>
      <c r="H158" s="3">
        <v>15382.5</v>
      </c>
      <c r="I158" s="1" t="s">
        <v>36</v>
      </c>
      <c r="J158" s="1" t="s">
        <v>267</v>
      </c>
      <c r="K158" s="1" t="s">
        <v>268</v>
      </c>
      <c r="L158" s="1" t="s">
        <v>64</v>
      </c>
      <c r="M158" s="1" t="s">
        <v>254</v>
      </c>
      <c r="N158" s="1" t="s">
        <v>407</v>
      </c>
    </row>
    <row r="159" spans="1:14" x14ac:dyDescent="0.25">
      <c r="A159" s="1">
        <v>600101916</v>
      </c>
      <c r="B159" s="1">
        <v>64201180</v>
      </c>
      <c r="C159" s="1" t="s">
        <v>17</v>
      </c>
      <c r="D159" s="1" t="s">
        <v>16</v>
      </c>
      <c r="E159" s="34">
        <f t="shared" si="2"/>
        <v>64201180</v>
      </c>
      <c r="F159" s="1">
        <v>430</v>
      </c>
      <c r="G159" s="1">
        <v>61.53</v>
      </c>
      <c r="H159" s="3">
        <v>26457.9</v>
      </c>
      <c r="I159" s="1" t="s">
        <v>124</v>
      </c>
      <c r="J159" s="1" t="s">
        <v>274</v>
      </c>
      <c r="K159" s="1" t="s">
        <v>26</v>
      </c>
      <c r="L159" s="1" t="s">
        <v>64</v>
      </c>
      <c r="M159" s="1" t="s">
        <v>254</v>
      </c>
      <c r="N159" s="1" t="s">
        <v>407</v>
      </c>
    </row>
    <row r="160" spans="1:14" x14ac:dyDescent="0.25">
      <c r="A160" s="1">
        <v>600101924</v>
      </c>
      <c r="B160" s="1">
        <v>64201147</v>
      </c>
      <c r="C160" s="1" t="s">
        <v>17</v>
      </c>
      <c r="D160" s="1" t="s">
        <v>16</v>
      </c>
      <c r="E160" s="34">
        <f t="shared" si="2"/>
        <v>64201147</v>
      </c>
      <c r="F160" s="1">
        <v>370</v>
      </c>
      <c r="G160" s="1">
        <v>61.53</v>
      </c>
      <c r="H160" s="3">
        <v>22766.100000000002</v>
      </c>
      <c r="I160" s="1" t="s">
        <v>124</v>
      </c>
      <c r="J160" s="1" t="s">
        <v>275</v>
      </c>
      <c r="K160" s="1" t="s">
        <v>26</v>
      </c>
      <c r="L160" s="1" t="s">
        <v>64</v>
      </c>
      <c r="M160" s="1" t="s">
        <v>254</v>
      </c>
      <c r="N160" s="1" t="s">
        <v>407</v>
      </c>
    </row>
    <row r="161" spans="1:14" x14ac:dyDescent="0.25">
      <c r="A161" s="1">
        <v>600101932</v>
      </c>
      <c r="B161" s="1">
        <v>64201139</v>
      </c>
      <c r="C161" s="1" t="s">
        <v>17</v>
      </c>
      <c r="D161" s="1" t="s">
        <v>16</v>
      </c>
      <c r="E161" s="34">
        <f t="shared" si="2"/>
        <v>64201139</v>
      </c>
      <c r="F161" s="1">
        <v>250</v>
      </c>
      <c r="G161" s="1">
        <v>61.53</v>
      </c>
      <c r="H161" s="3">
        <v>15382.5</v>
      </c>
      <c r="I161" s="1" t="s">
        <v>124</v>
      </c>
      <c r="J161" s="1" t="s">
        <v>276</v>
      </c>
      <c r="K161" s="1" t="s">
        <v>26</v>
      </c>
      <c r="L161" s="1" t="s">
        <v>64</v>
      </c>
      <c r="M161" s="1" t="s">
        <v>254</v>
      </c>
      <c r="N161" s="1" t="s">
        <v>407</v>
      </c>
    </row>
    <row r="162" spans="1:14" x14ac:dyDescent="0.25">
      <c r="A162" s="1">
        <v>600101941</v>
      </c>
      <c r="B162" s="1">
        <v>47463996</v>
      </c>
      <c r="C162" s="1" t="s">
        <v>17</v>
      </c>
      <c r="D162" s="1" t="s">
        <v>16</v>
      </c>
      <c r="E162" s="34">
        <f t="shared" si="2"/>
        <v>47463996</v>
      </c>
      <c r="F162" s="1">
        <v>210</v>
      </c>
      <c r="G162" s="1">
        <v>61.53</v>
      </c>
      <c r="H162" s="3">
        <v>12921.300000000001</v>
      </c>
      <c r="I162" s="1" t="s">
        <v>277</v>
      </c>
      <c r="J162" s="1" t="s">
        <v>278</v>
      </c>
      <c r="K162" s="1" t="s">
        <v>29</v>
      </c>
      <c r="L162" s="1" t="s">
        <v>64</v>
      </c>
      <c r="M162" s="1" t="s">
        <v>254</v>
      </c>
      <c r="N162" s="1" t="s">
        <v>407</v>
      </c>
    </row>
    <row r="163" spans="1:14" x14ac:dyDescent="0.25">
      <c r="A163" s="1">
        <v>600101959</v>
      </c>
      <c r="B163" s="1">
        <v>64201112</v>
      </c>
      <c r="C163" s="1" t="s">
        <v>17</v>
      </c>
      <c r="D163" s="1" t="s">
        <v>16</v>
      </c>
      <c r="E163" s="34">
        <f t="shared" si="2"/>
        <v>64201112</v>
      </c>
      <c r="F163" s="1">
        <v>430</v>
      </c>
      <c r="G163" s="1">
        <v>61.53</v>
      </c>
      <c r="H163" s="3">
        <v>26457.9</v>
      </c>
      <c r="I163" s="1" t="s">
        <v>279</v>
      </c>
      <c r="J163" s="1" t="s">
        <v>280</v>
      </c>
      <c r="K163" s="1" t="s">
        <v>26</v>
      </c>
      <c r="L163" s="1" t="s">
        <v>64</v>
      </c>
      <c r="M163" s="1" t="s">
        <v>254</v>
      </c>
      <c r="N163" s="1" t="s">
        <v>407</v>
      </c>
    </row>
    <row r="164" spans="1:14" x14ac:dyDescent="0.25">
      <c r="A164" s="1">
        <v>600101975</v>
      </c>
      <c r="B164" s="1">
        <v>49290266</v>
      </c>
      <c r="C164" s="1" t="s">
        <v>17</v>
      </c>
      <c r="D164" s="1" t="s">
        <v>16</v>
      </c>
      <c r="E164" s="34">
        <f t="shared" si="2"/>
        <v>49290266</v>
      </c>
      <c r="F164" s="1">
        <v>180</v>
      </c>
      <c r="G164" s="1">
        <v>61.53</v>
      </c>
      <c r="H164" s="3">
        <v>11075.4</v>
      </c>
      <c r="I164" s="1" t="s">
        <v>34</v>
      </c>
      <c r="J164" s="1" t="s">
        <v>283</v>
      </c>
      <c r="K164" s="1" t="s">
        <v>60</v>
      </c>
      <c r="L164" s="1" t="s">
        <v>64</v>
      </c>
      <c r="M164" s="1" t="s">
        <v>254</v>
      </c>
      <c r="N164" s="1" t="s">
        <v>407</v>
      </c>
    </row>
    <row r="165" spans="1:14" x14ac:dyDescent="0.25">
      <c r="A165" s="1">
        <v>600101983</v>
      </c>
      <c r="B165" s="1">
        <v>49290576</v>
      </c>
      <c r="C165" s="1" t="s">
        <v>17</v>
      </c>
      <c r="D165" s="1" t="s">
        <v>16</v>
      </c>
      <c r="E165" s="34">
        <f t="shared" si="2"/>
        <v>49290576</v>
      </c>
      <c r="F165" s="1">
        <v>180</v>
      </c>
      <c r="G165" s="1">
        <v>61.53</v>
      </c>
      <c r="H165" s="3">
        <v>11075.4</v>
      </c>
      <c r="I165" s="1" t="s">
        <v>284</v>
      </c>
      <c r="J165" s="1" t="s">
        <v>285</v>
      </c>
      <c r="K165" s="1" t="s">
        <v>261</v>
      </c>
      <c r="L165" s="1" t="s">
        <v>64</v>
      </c>
      <c r="M165" s="1" t="s">
        <v>254</v>
      </c>
      <c r="N165" s="1" t="s">
        <v>407</v>
      </c>
    </row>
    <row r="166" spans="1:14" x14ac:dyDescent="0.25">
      <c r="A166" s="1">
        <v>600101991</v>
      </c>
      <c r="B166" s="1">
        <v>49290649</v>
      </c>
      <c r="C166" s="1" t="s">
        <v>17</v>
      </c>
      <c r="D166" s="1" t="s">
        <v>16</v>
      </c>
      <c r="E166" s="34">
        <f t="shared" si="2"/>
        <v>49290649</v>
      </c>
      <c r="F166" s="1">
        <v>110</v>
      </c>
      <c r="G166" s="1">
        <v>61.53</v>
      </c>
      <c r="H166" s="3">
        <v>6768.3</v>
      </c>
      <c r="I166" s="1" t="s">
        <v>124</v>
      </c>
      <c r="J166" s="1" t="s">
        <v>286</v>
      </c>
      <c r="K166" s="1" t="s">
        <v>287</v>
      </c>
      <c r="L166" s="1" t="s">
        <v>64</v>
      </c>
      <c r="M166" s="1" t="s">
        <v>254</v>
      </c>
      <c r="N166" s="1" t="s">
        <v>407</v>
      </c>
    </row>
    <row r="167" spans="1:14" x14ac:dyDescent="0.25">
      <c r="A167" s="1">
        <v>600102009</v>
      </c>
      <c r="B167" s="1">
        <v>60152885</v>
      </c>
      <c r="C167" s="1" t="s">
        <v>17</v>
      </c>
      <c r="D167" s="1" t="s">
        <v>16</v>
      </c>
      <c r="E167" s="34">
        <f t="shared" si="2"/>
        <v>60152885</v>
      </c>
      <c r="F167" s="1">
        <v>250</v>
      </c>
      <c r="G167" s="1">
        <v>61.53</v>
      </c>
      <c r="H167" s="3">
        <v>15382.5</v>
      </c>
      <c r="I167" s="1" t="s">
        <v>34</v>
      </c>
      <c r="J167" s="1" t="s">
        <v>288</v>
      </c>
      <c r="K167" s="1" t="s">
        <v>289</v>
      </c>
      <c r="L167" s="1" t="s">
        <v>64</v>
      </c>
      <c r="M167" s="1" t="s">
        <v>254</v>
      </c>
      <c r="N167" s="1" t="s">
        <v>407</v>
      </c>
    </row>
    <row r="168" spans="1:14" x14ac:dyDescent="0.25">
      <c r="A168" s="1">
        <v>600102165</v>
      </c>
      <c r="B168" s="1">
        <v>75016168</v>
      </c>
      <c r="C168" s="1" t="s">
        <v>17</v>
      </c>
      <c r="D168" s="1" t="s">
        <v>16</v>
      </c>
      <c r="E168" s="34">
        <f t="shared" si="2"/>
        <v>75016168</v>
      </c>
      <c r="F168" s="1">
        <v>100</v>
      </c>
      <c r="G168" s="1">
        <v>61.53</v>
      </c>
      <c r="H168" s="3">
        <v>6153</v>
      </c>
      <c r="I168" s="1" t="s">
        <v>34</v>
      </c>
      <c r="J168" s="1" t="s">
        <v>297</v>
      </c>
      <c r="K168" s="1" t="s">
        <v>298</v>
      </c>
      <c r="L168" s="1" t="s">
        <v>64</v>
      </c>
      <c r="M168" s="1" t="s">
        <v>254</v>
      </c>
      <c r="N168" s="1" t="s">
        <v>407</v>
      </c>
    </row>
    <row r="169" spans="1:14" x14ac:dyDescent="0.25">
      <c r="A169" s="1">
        <v>600102220</v>
      </c>
      <c r="B169" s="1">
        <v>75015188</v>
      </c>
      <c r="C169" s="1" t="s">
        <v>17</v>
      </c>
      <c r="D169" s="1" t="s">
        <v>16</v>
      </c>
      <c r="E169" s="34">
        <f t="shared" si="2"/>
        <v>75015188</v>
      </c>
      <c r="F169" s="1">
        <v>110</v>
      </c>
      <c r="G169" s="1">
        <v>61.53</v>
      </c>
      <c r="H169" s="3">
        <v>6768.3</v>
      </c>
      <c r="I169" s="1" t="s">
        <v>34</v>
      </c>
      <c r="J169" s="1" t="s">
        <v>299</v>
      </c>
      <c r="K169" s="1" t="s">
        <v>300</v>
      </c>
      <c r="L169" s="1" t="s">
        <v>64</v>
      </c>
      <c r="M169" s="1" t="s">
        <v>254</v>
      </c>
      <c r="N169" s="1" t="s">
        <v>407</v>
      </c>
    </row>
    <row r="170" spans="1:14" x14ac:dyDescent="0.25">
      <c r="A170" s="1">
        <v>600102238</v>
      </c>
      <c r="B170" s="1">
        <v>70998906</v>
      </c>
      <c r="C170" s="1" t="s">
        <v>17</v>
      </c>
      <c r="D170" s="1" t="s">
        <v>16</v>
      </c>
      <c r="E170" s="34">
        <f t="shared" si="2"/>
        <v>70998906</v>
      </c>
      <c r="F170" s="1">
        <v>110</v>
      </c>
      <c r="G170" s="1">
        <v>61.53</v>
      </c>
      <c r="H170" s="3">
        <v>6768.3</v>
      </c>
      <c r="I170" s="1" t="s">
        <v>301</v>
      </c>
      <c r="J170" s="1" t="s">
        <v>302</v>
      </c>
      <c r="K170" s="1" t="s">
        <v>303</v>
      </c>
      <c r="L170" s="1" t="s">
        <v>64</v>
      </c>
      <c r="M170" s="1" t="s">
        <v>254</v>
      </c>
      <c r="N170" s="1" t="s">
        <v>407</v>
      </c>
    </row>
    <row r="171" spans="1:14" x14ac:dyDescent="0.25">
      <c r="A171" s="1">
        <v>600102343</v>
      </c>
      <c r="B171" s="1">
        <v>75017032</v>
      </c>
      <c r="C171" s="1" t="s">
        <v>17</v>
      </c>
      <c r="D171" s="1" t="s">
        <v>16</v>
      </c>
      <c r="E171" s="34">
        <f t="shared" si="2"/>
        <v>75017032</v>
      </c>
      <c r="F171" s="1">
        <v>270</v>
      </c>
      <c r="G171" s="1">
        <v>61.53</v>
      </c>
      <c r="H171" s="3">
        <v>16613.099999999999</v>
      </c>
      <c r="I171" s="1" t="s">
        <v>34</v>
      </c>
      <c r="J171" s="1" t="s">
        <v>306</v>
      </c>
      <c r="K171" s="1" t="s">
        <v>307</v>
      </c>
      <c r="L171" s="1" t="s">
        <v>64</v>
      </c>
      <c r="M171" s="1" t="s">
        <v>254</v>
      </c>
      <c r="N171" s="1" t="s">
        <v>407</v>
      </c>
    </row>
    <row r="172" spans="1:14" x14ac:dyDescent="0.25">
      <c r="A172" s="1">
        <v>600102378</v>
      </c>
      <c r="B172" s="1">
        <v>64201171</v>
      </c>
      <c r="C172" s="1" t="s">
        <v>17</v>
      </c>
      <c r="D172" s="1" t="s">
        <v>16</v>
      </c>
      <c r="E172" s="34">
        <f t="shared" si="2"/>
        <v>64201171</v>
      </c>
      <c r="F172" s="1">
        <v>210</v>
      </c>
      <c r="G172" s="1">
        <v>61.53</v>
      </c>
      <c r="H172" s="3">
        <v>12921.300000000001</v>
      </c>
      <c r="I172" s="1" t="s">
        <v>124</v>
      </c>
      <c r="J172" s="1" t="s">
        <v>308</v>
      </c>
      <c r="K172" s="1" t="s">
        <v>26</v>
      </c>
      <c r="L172" s="1" t="s">
        <v>64</v>
      </c>
      <c r="M172" s="1" t="s">
        <v>254</v>
      </c>
      <c r="N172" s="1" t="s">
        <v>407</v>
      </c>
    </row>
    <row r="173" spans="1:14" x14ac:dyDescent="0.25">
      <c r="A173" s="1">
        <v>600102386</v>
      </c>
      <c r="B173" s="1">
        <v>70883548</v>
      </c>
      <c r="C173" s="1" t="s">
        <v>17</v>
      </c>
      <c r="D173" s="1" t="s">
        <v>16</v>
      </c>
      <c r="E173" s="34">
        <f t="shared" si="2"/>
        <v>70883548</v>
      </c>
      <c r="F173" s="1">
        <v>180</v>
      </c>
      <c r="G173" s="1">
        <v>61.53</v>
      </c>
      <c r="H173" s="3">
        <v>11075.4</v>
      </c>
      <c r="I173" s="1" t="s">
        <v>124</v>
      </c>
      <c r="J173" s="1" t="s">
        <v>309</v>
      </c>
      <c r="K173" s="1" t="s">
        <v>29</v>
      </c>
      <c r="L173" s="1" t="s">
        <v>64</v>
      </c>
      <c r="M173" s="1" t="s">
        <v>254</v>
      </c>
      <c r="N173" s="1" t="s">
        <v>407</v>
      </c>
    </row>
    <row r="174" spans="1:14" x14ac:dyDescent="0.25">
      <c r="A174" s="1">
        <v>600102432</v>
      </c>
      <c r="B174" s="1">
        <v>64201121</v>
      </c>
      <c r="C174" s="1" t="s">
        <v>17</v>
      </c>
      <c r="D174" s="1" t="s">
        <v>16</v>
      </c>
      <c r="E174" s="34">
        <f t="shared" si="2"/>
        <v>64201121</v>
      </c>
      <c r="F174" s="1">
        <v>300</v>
      </c>
      <c r="G174" s="1">
        <v>61.53</v>
      </c>
      <c r="H174" s="3">
        <v>18459</v>
      </c>
      <c r="I174" s="1" t="s">
        <v>124</v>
      </c>
      <c r="J174" s="1" t="s">
        <v>311</v>
      </c>
      <c r="K174" s="1" t="s">
        <v>26</v>
      </c>
      <c r="L174" s="1" t="s">
        <v>64</v>
      </c>
      <c r="M174" s="1" t="s">
        <v>254</v>
      </c>
      <c r="N174" s="1" t="s">
        <v>407</v>
      </c>
    </row>
    <row r="175" spans="1:14" x14ac:dyDescent="0.25">
      <c r="A175" s="1">
        <v>600102572</v>
      </c>
      <c r="B175" s="1">
        <v>70886598</v>
      </c>
      <c r="C175" s="1" t="s">
        <v>17</v>
      </c>
      <c r="D175" s="1" t="s">
        <v>16</v>
      </c>
      <c r="E175" s="34">
        <f t="shared" si="2"/>
        <v>70886598</v>
      </c>
      <c r="F175" s="1">
        <v>330</v>
      </c>
      <c r="G175" s="1">
        <v>61.53</v>
      </c>
      <c r="H175" s="3">
        <v>20304.900000000001</v>
      </c>
      <c r="I175" s="1" t="s">
        <v>316</v>
      </c>
      <c r="J175" s="1" t="s">
        <v>317</v>
      </c>
      <c r="K175" s="1" t="s">
        <v>26</v>
      </c>
      <c r="L175" s="1" t="s">
        <v>64</v>
      </c>
      <c r="M175" s="1" t="s">
        <v>254</v>
      </c>
      <c r="N175" s="1" t="s">
        <v>407</v>
      </c>
    </row>
    <row r="176" spans="1:14" x14ac:dyDescent="0.25">
      <c r="A176" s="1">
        <v>650033213</v>
      </c>
      <c r="B176" s="1">
        <v>70983976</v>
      </c>
      <c r="C176" s="1" t="s">
        <v>17</v>
      </c>
      <c r="D176" s="1" t="s">
        <v>16</v>
      </c>
      <c r="E176" s="34">
        <f t="shared" si="2"/>
        <v>70983976</v>
      </c>
      <c r="F176" s="1">
        <v>100</v>
      </c>
      <c r="G176" s="1">
        <v>61.53</v>
      </c>
      <c r="H176" s="3">
        <v>6153</v>
      </c>
      <c r="I176" s="1" t="s">
        <v>34</v>
      </c>
      <c r="J176" s="1" t="s">
        <v>329</v>
      </c>
      <c r="K176" s="1" t="s">
        <v>330</v>
      </c>
      <c r="L176" s="1" t="s">
        <v>64</v>
      </c>
      <c r="M176" s="1" t="s">
        <v>254</v>
      </c>
      <c r="N176" s="1" t="s">
        <v>407</v>
      </c>
    </row>
    <row r="177" spans="1:14" x14ac:dyDescent="0.25">
      <c r="A177" s="1">
        <v>650041453</v>
      </c>
      <c r="B177" s="1">
        <v>70988013</v>
      </c>
      <c r="C177" s="1" t="s">
        <v>17</v>
      </c>
      <c r="D177" s="1" t="s">
        <v>16</v>
      </c>
      <c r="E177" s="34">
        <f t="shared" si="2"/>
        <v>70988013</v>
      </c>
      <c r="F177" s="1">
        <v>210</v>
      </c>
      <c r="G177" s="1">
        <v>61.53</v>
      </c>
      <c r="H177" s="3">
        <v>12921.300000000001</v>
      </c>
      <c r="I177" s="1" t="s">
        <v>34</v>
      </c>
      <c r="J177" s="1" t="s">
        <v>331</v>
      </c>
      <c r="K177" s="1" t="s">
        <v>332</v>
      </c>
      <c r="L177" s="1" t="s">
        <v>64</v>
      </c>
      <c r="M177" s="1" t="s">
        <v>254</v>
      </c>
      <c r="N177" s="1" t="s">
        <v>407</v>
      </c>
    </row>
    <row r="178" spans="1:14" x14ac:dyDescent="0.25">
      <c r="A178" s="1">
        <v>650056922</v>
      </c>
      <c r="B178" s="1">
        <v>75015536</v>
      </c>
      <c r="C178" s="1" t="s">
        <v>17</v>
      </c>
      <c r="D178" s="1" t="s">
        <v>16</v>
      </c>
      <c r="E178" s="34">
        <f t="shared" si="2"/>
        <v>75015536</v>
      </c>
      <c r="F178" s="1">
        <v>120</v>
      </c>
      <c r="G178" s="1">
        <v>61.53</v>
      </c>
      <c r="H178" s="3">
        <v>7383.6</v>
      </c>
      <c r="I178" s="1" t="s">
        <v>34</v>
      </c>
      <c r="J178" s="1" t="s">
        <v>344</v>
      </c>
      <c r="K178" s="1" t="s">
        <v>345</v>
      </c>
      <c r="L178" s="1" t="s">
        <v>64</v>
      </c>
      <c r="M178" s="1" t="s">
        <v>254</v>
      </c>
      <c r="N178" s="1" t="s">
        <v>407</v>
      </c>
    </row>
    <row r="179" spans="1:14" x14ac:dyDescent="0.25">
      <c r="A179" s="1">
        <v>650059026</v>
      </c>
      <c r="B179" s="1">
        <v>71003878</v>
      </c>
      <c r="C179" s="1" t="s">
        <v>17</v>
      </c>
      <c r="D179" s="1" t="s">
        <v>16</v>
      </c>
      <c r="E179" s="34">
        <f t="shared" si="2"/>
        <v>71003878</v>
      </c>
      <c r="F179" s="1">
        <v>120</v>
      </c>
      <c r="G179" s="1">
        <v>61.53</v>
      </c>
      <c r="H179" s="3">
        <v>7383.6</v>
      </c>
      <c r="I179" s="1" t="s">
        <v>34</v>
      </c>
      <c r="J179" s="1" t="s">
        <v>214</v>
      </c>
      <c r="K179" s="1" t="s">
        <v>349</v>
      </c>
      <c r="L179" s="1" t="s">
        <v>64</v>
      </c>
      <c r="M179" s="1" t="s">
        <v>254</v>
      </c>
      <c r="N179" s="1" t="s">
        <v>407</v>
      </c>
    </row>
    <row r="180" spans="1:14" x14ac:dyDescent="0.25">
      <c r="A180" s="1">
        <v>650059905</v>
      </c>
      <c r="B180" s="1">
        <v>70988021</v>
      </c>
      <c r="C180" s="1" t="s">
        <v>17</v>
      </c>
      <c r="D180" s="1" t="s">
        <v>16</v>
      </c>
      <c r="E180" s="34">
        <f t="shared" si="2"/>
        <v>70988021</v>
      </c>
      <c r="F180" s="1">
        <v>170</v>
      </c>
      <c r="G180" s="1">
        <v>61.53</v>
      </c>
      <c r="H180" s="3">
        <v>10460.1</v>
      </c>
      <c r="I180" s="1" t="s">
        <v>124</v>
      </c>
      <c r="J180" s="1" t="s">
        <v>350</v>
      </c>
      <c r="K180" s="1" t="s">
        <v>268</v>
      </c>
      <c r="L180" s="1" t="s">
        <v>64</v>
      </c>
      <c r="M180" s="1" t="s">
        <v>254</v>
      </c>
      <c r="N180" s="1" t="s">
        <v>407</v>
      </c>
    </row>
    <row r="181" spans="1:14" x14ac:dyDescent="0.25">
      <c r="A181" s="1">
        <v>650060831</v>
      </c>
      <c r="B181" s="1">
        <v>75017491</v>
      </c>
      <c r="C181" s="1" t="s">
        <v>17</v>
      </c>
      <c r="D181" s="1" t="s">
        <v>16</v>
      </c>
      <c r="E181" s="34">
        <f t="shared" si="2"/>
        <v>75017491</v>
      </c>
      <c r="F181" s="1">
        <v>150</v>
      </c>
      <c r="G181" s="1">
        <v>61.53</v>
      </c>
      <c r="H181" s="3">
        <v>9229.5</v>
      </c>
      <c r="I181" s="1" t="s">
        <v>34</v>
      </c>
      <c r="J181" s="1" t="s">
        <v>351</v>
      </c>
      <c r="K181" s="1" t="s">
        <v>352</v>
      </c>
      <c r="L181" s="1" t="s">
        <v>64</v>
      </c>
      <c r="M181" s="1" t="s">
        <v>254</v>
      </c>
      <c r="N181" s="1" t="s">
        <v>407</v>
      </c>
    </row>
    <row r="182" spans="1:14" x14ac:dyDescent="0.25">
      <c r="A182" s="1">
        <v>650061152</v>
      </c>
      <c r="B182" s="1">
        <v>75016851</v>
      </c>
      <c r="C182" s="1" t="s">
        <v>17</v>
      </c>
      <c r="D182" s="1" t="s">
        <v>16</v>
      </c>
      <c r="E182" s="34">
        <f t="shared" si="2"/>
        <v>75016851</v>
      </c>
      <c r="F182" s="1">
        <v>100</v>
      </c>
      <c r="G182" s="1">
        <v>61.53</v>
      </c>
      <c r="H182" s="3">
        <v>6153</v>
      </c>
      <c r="I182" s="1" t="s">
        <v>34</v>
      </c>
      <c r="J182" s="1" t="s">
        <v>353</v>
      </c>
      <c r="K182" s="1" t="s">
        <v>23</v>
      </c>
      <c r="L182" s="1" t="s">
        <v>64</v>
      </c>
      <c r="M182" s="1" t="s">
        <v>254</v>
      </c>
      <c r="N182" s="1" t="s">
        <v>407</v>
      </c>
    </row>
    <row r="183" spans="1:14" x14ac:dyDescent="0.25">
      <c r="A183" s="1">
        <v>650063490</v>
      </c>
      <c r="B183" s="1">
        <v>75018128</v>
      </c>
      <c r="C183" s="1" t="s">
        <v>17</v>
      </c>
      <c r="D183" s="1" t="s">
        <v>16</v>
      </c>
      <c r="E183" s="34">
        <f t="shared" si="2"/>
        <v>75018128</v>
      </c>
      <c r="F183" s="1">
        <v>230</v>
      </c>
      <c r="G183" s="1">
        <v>61.53</v>
      </c>
      <c r="H183" s="3">
        <v>14151.9</v>
      </c>
      <c r="I183" s="1" t="s">
        <v>34</v>
      </c>
      <c r="J183" s="1" t="s">
        <v>357</v>
      </c>
      <c r="K183" s="1" t="s">
        <v>358</v>
      </c>
      <c r="L183" s="1" t="s">
        <v>64</v>
      </c>
      <c r="M183" s="1" t="s">
        <v>254</v>
      </c>
      <c r="N183" s="1" t="s">
        <v>407</v>
      </c>
    </row>
    <row r="184" spans="1:14" x14ac:dyDescent="0.25">
      <c r="A184" s="1">
        <v>650063651</v>
      </c>
      <c r="B184" s="1">
        <v>75018209</v>
      </c>
      <c r="C184" s="1" t="s">
        <v>17</v>
      </c>
      <c r="D184" s="1" t="s">
        <v>16</v>
      </c>
      <c r="E184" s="34">
        <f t="shared" si="2"/>
        <v>75018209</v>
      </c>
      <c r="F184" s="1">
        <v>120</v>
      </c>
      <c r="G184" s="1">
        <v>61.53</v>
      </c>
      <c r="H184" s="3">
        <v>7383.6</v>
      </c>
      <c r="I184" s="1" t="s">
        <v>34</v>
      </c>
      <c r="J184" s="1" t="s">
        <v>359</v>
      </c>
      <c r="K184" s="1" t="s">
        <v>360</v>
      </c>
      <c r="L184" s="1" t="s">
        <v>64</v>
      </c>
      <c r="M184" s="1" t="s">
        <v>254</v>
      </c>
      <c r="N184" s="1" t="s">
        <v>407</v>
      </c>
    </row>
    <row r="185" spans="1:14" x14ac:dyDescent="0.25">
      <c r="A185" s="1">
        <v>650063872</v>
      </c>
      <c r="B185" s="1">
        <v>70988005</v>
      </c>
      <c r="C185" s="1" t="s">
        <v>17</v>
      </c>
      <c r="D185" s="1" t="s">
        <v>16</v>
      </c>
      <c r="E185" s="34">
        <f t="shared" si="2"/>
        <v>70988005</v>
      </c>
      <c r="F185" s="1">
        <v>120</v>
      </c>
      <c r="G185" s="1">
        <v>61.53</v>
      </c>
      <c r="H185" s="3">
        <v>7383.6</v>
      </c>
      <c r="I185" s="1" t="s">
        <v>34</v>
      </c>
      <c r="J185" s="1" t="s">
        <v>364</v>
      </c>
      <c r="K185" s="1" t="s">
        <v>365</v>
      </c>
      <c r="L185" s="1" t="s">
        <v>64</v>
      </c>
      <c r="M185" s="1" t="s">
        <v>254</v>
      </c>
      <c r="N185" s="1" t="s">
        <v>407</v>
      </c>
    </row>
    <row r="186" spans="1:14" x14ac:dyDescent="0.25">
      <c r="A186" s="1">
        <v>650064003</v>
      </c>
      <c r="B186" s="1">
        <v>75016591</v>
      </c>
      <c r="C186" s="1" t="s">
        <v>17</v>
      </c>
      <c r="D186" s="1" t="s">
        <v>16</v>
      </c>
      <c r="E186" s="34">
        <f t="shared" si="2"/>
        <v>75016591</v>
      </c>
      <c r="F186" s="1">
        <v>80</v>
      </c>
      <c r="G186" s="1">
        <v>61.53</v>
      </c>
      <c r="H186" s="3">
        <v>4922.3999999999996</v>
      </c>
      <c r="I186" s="1" t="s">
        <v>34</v>
      </c>
      <c r="J186" s="1" t="s">
        <v>366</v>
      </c>
      <c r="K186" s="1" t="s">
        <v>367</v>
      </c>
      <c r="L186" s="1" t="s">
        <v>64</v>
      </c>
      <c r="M186" s="1" t="s">
        <v>254</v>
      </c>
      <c r="N186" s="1" t="s">
        <v>407</v>
      </c>
    </row>
    <row r="187" spans="1:14" x14ac:dyDescent="0.25">
      <c r="A187" s="1">
        <v>668000104</v>
      </c>
      <c r="B187" s="1">
        <v>70156581</v>
      </c>
      <c r="C187" s="1" t="s">
        <v>17</v>
      </c>
      <c r="D187" s="1" t="s">
        <v>16</v>
      </c>
      <c r="E187" s="34">
        <f t="shared" si="2"/>
        <v>70156581</v>
      </c>
      <c r="F187" s="1">
        <v>90</v>
      </c>
      <c r="G187" s="1">
        <v>61.53</v>
      </c>
      <c r="H187" s="3">
        <v>5537.7</v>
      </c>
      <c r="I187" s="1" t="s">
        <v>36</v>
      </c>
      <c r="J187" s="1" t="s">
        <v>373</v>
      </c>
      <c r="K187" s="1" t="s">
        <v>374</v>
      </c>
      <c r="L187" s="1" t="s">
        <v>64</v>
      </c>
      <c r="M187" s="1" t="s">
        <v>254</v>
      </c>
      <c r="N187" s="1" t="s">
        <v>407</v>
      </c>
    </row>
    <row r="188" spans="1:14" x14ac:dyDescent="0.25">
      <c r="A188" s="1">
        <v>668000694</v>
      </c>
      <c r="B188" s="1">
        <v>75009617</v>
      </c>
      <c r="C188" s="1" t="s">
        <v>17</v>
      </c>
      <c r="D188" s="1" t="s">
        <v>16</v>
      </c>
      <c r="E188" s="34">
        <f t="shared" si="2"/>
        <v>75009617</v>
      </c>
      <c r="F188" s="1">
        <v>1650</v>
      </c>
      <c r="G188" s="1">
        <v>61.53</v>
      </c>
      <c r="H188" s="3">
        <v>101524.5</v>
      </c>
      <c r="I188" s="1" t="s">
        <v>36</v>
      </c>
      <c r="J188" s="1" t="s">
        <v>375</v>
      </c>
      <c r="K188" s="1" t="s">
        <v>26</v>
      </c>
      <c r="L188" s="1" t="s">
        <v>64</v>
      </c>
      <c r="M188" s="1" t="s">
        <v>254</v>
      </c>
      <c r="N188" s="1" t="s">
        <v>407</v>
      </c>
    </row>
    <row r="189" spans="1:14" x14ac:dyDescent="0.25">
      <c r="A189" s="1">
        <v>668000830</v>
      </c>
      <c r="B189" s="1">
        <v>70985456</v>
      </c>
      <c r="C189" s="1" t="s">
        <v>17</v>
      </c>
      <c r="D189" s="1" t="s">
        <v>16</v>
      </c>
      <c r="E189" s="34">
        <f t="shared" si="2"/>
        <v>70985456</v>
      </c>
      <c r="F189" s="1">
        <v>90</v>
      </c>
      <c r="G189" s="1">
        <v>61.53</v>
      </c>
      <c r="H189" s="3">
        <v>5537.7</v>
      </c>
      <c r="I189" s="1" t="s">
        <v>36</v>
      </c>
      <c r="J189" s="1" t="s">
        <v>377</v>
      </c>
      <c r="K189" s="1" t="s">
        <v>287</v>
      </c>
      <c r="L189" s="1" t="s">
        <v>64</v>
      </c>
      <c r="M189" s="1" t="s">
        <v>254</v>
      </c>
      <c r="N189" s="1" t="s">
        <v>407</v>
      </c>
    </row>
    <row r="190" spans="1:14" x14ac:dyDescent="0.25">
      <c r="A190" s="1">
        <v>668001046</v>
      </c>
      <c r="B190" s="1">
        <v>75016150</v>
      </c>
      <c r="C190" s="1" t="s">
        <v>17</v>
      </c>
      <c r="D190" s="1" t="s">
        <v>16</v>
      </c>
      <c r="E190" s="34">
        <f t="shared" si="2"/>
        <v>75016150</v>
      </c>
      <c r="F190" s="1">
        <v>340</v>
      </c>
      <c r="G190" s="1">
        <v>61.53</v>
      </c>
      <c r="H190" s="3">
        <v>20920.2</v>
      </c>
      <c r="I190" s="1" t="s">
        <v>36</v>
      </c>
      <c r="J190" s="1" t="s">
        <v>380</v>
      </c>
      <c r="K190" s="1" t="s">
        <v>29</v>
      </c>
      <c r="L190" s="1" t="s">
        <v>64</v>
      </c>
      <c r="M190" s="1" t="s">
        <v>254</v>
      </c>
      <c r="N190" s="1" t="s">
        <v>407</v>
      </c>
    </row>
    <row r="191" spans="1:14" x14ac:dyDescent="0.25">
      <c r="A191" s="1">
        <v>691005508</v>
      </c>
      <c r="B191" s="1">
        <v>27529410</v>
      </c>
      <c r="C191" s="1" t="s">
        <v>17</v>
      </c>
      <c r="D191" s="1" t="s">
        <v>16</v>
      </c>
      <c r="E191" s="34">
        <f t="shared" si="2"/>
        <v>27529410</v>
      </c>
      <c r="F191" s="1">
        <v>30</v>
      </c>
      <c r="G191" s="1">
        <v>61.53</v>
      </c>
      <c r="H191" s="3">
        <v>1845.9</v>
      </c>
      <c r="I191" s="1" t="s">
        <v>390</v>
      </c>
      <c r="J191" s="1" t="s">
        <v>391</v>
      </c>
      <c r="K191" s="1" t="s">
        <v>26</v>
      </c>
      <c r="L191" s="1" t="s">
        <v>3</v>
      </c>
      <c r="M191" s="1" t="s">
        <v>254</v>
      </c>
      <c r="N191" s="1" t="s">
        <v>408</v>
      </c>
    </row>
    <row r="192" spans="1:14" x14ac:dyDescent="0.25">
      <c r="A192" s="1">
        <v>691008949</v>
      </c>
      <c r="B192" s="2" t="s">
        <v>405</v>
      </c>
      <c r="C192" s="1" t="s">
        <v>17</v>
      </c>
      <c r="D192" s="1" t="s">
        <v>16</v>
      </c>
      <c r="E192" s="34">
        <f t="shared" si="2"/>
        <v>4762126</v>
      </c>
      <c r="F192" s="1">
        <v>50</v>
      </c>
      <c r="G192" s="1">
        <v>61.53</v>
      </c>
      <c r="H192" s="3">
        <v>3076.5</v>
      </c>
      <c r="I192" s="1" t="s">
        <v>394</v>
      </c>
      <c r="J192" s="1" t="s">
        <v>395</v>
      </c>
      <c r="K192" s="1" t="s">
        <v>300</v>
      </c>
      <c r="L192" s="1" t="s">
        <v>3</v>
      </c>
      <c r="M192" s="1" t="s">
        <v>254</v>
      </c>
      <c r="N192" s="1" t="s">
        <v>408</v>
      </c>
    </row>
    <row r="193" spans="1:18" x14ac:dyDescent="0.25">
      <c r="A193" s="1">
        <v>600024636</v>
      </c>
      <c r="B193" s="1">
        <v>71197621</v>
      </c>
      <c r="C193" s="1" t="s">
        <v>17</v>
      </c>
      <c r="D193" s="1" t="s">
        <v>16</v>
      </c>
      <c r="E193" s="34">
        <f t="shared" si="2"/>
        <v>71197621</v>
      </c>
      <c r="F193" s="1">
        <v>560</v>
      </c>
      <c r="G193" s="1">
        <v>61.53</v>
      </c>
      <c r="H193" s="3">
        <v>34456.800000000003</v>
      </c>
      <c r="I193" s="1" t="s">
        <v>31</v>
      </c>
      <c r="J193" s="1" t="s">
        <v>32</v>
      </c>
      <c r="K193" s="1" t="s">
        <v>33</v>
      </c>
      <c r="L193" s="1" t="s">
        <v>30</v>
      </c>
      <c r="M193" s="1" t="s">
        <v>258</v>
      </c>
      <c r="N193" s="1" t="s">
        <v>408</v>
      </c>
      <c r="R193" s="12"/>
    </row>
    <row r="194" spans="1:18" x14ac:dyDescent="0.25">
      <c r="A194" s="1">
        <v>600024652</v>
      </c>
      <c r="B194" s="1">
        <v>70842116</v>
      </c>
      <c r="C194" s="1" t="s">
        <v>17</v>
      </c>
      <c r="D194" s="1" t="s">
        <v>16</v>
      </c>
      <c r="E194" s="34">
        <f t="shared" ref="E194:E219" si="3">B194/1</f>
        <v>70842116</v>
      </c>
      <c r="F194" s="1">
        <v>140</v>
      </c>
      <c r="G194" s="1">
        <v>61.53</v>
      </c>
      <c r="H194" s="3">
        <v>8614.2000000000007</v>
      </c>
      <c r="I194" s="1" t="s">
        <v>34</v>
      </c>
      <c r="J194" s="1" t="s">
        <v>35</v>
      </c>
      <c r="K194" s="1" t="s">
        <v>33</v>
      </c>
      <c r="L194" s="1" t="s">
        <v>12</v>
      </c>
      <c r="M194" s="1" t="s">
        <v>258</v>
      </c>
      <c r="N194" s="1" t="s">
        <v>407</v>
      </c>
      <c r="R194" s="12"/>
    </row>
    <row r="195" spans="1:18" x14ac:dyDescent="0.25">
      <c r="A195" s="1">
        <v>600024679</v>
      </c>
      <c r="B195" s="1">
        <v>60154021</v>
      </c>
      <c r="C195" s="1" t="s">
        <v>17</v>
      </c>
      <c r="D195" s="1" t="s">
        <v>16</v>
      </c>
      <c r="E195" s="34">
        <f t="shared" si="3"/>
        <v>60154021</v>
      </c>
      <c r="F195" s="1">
        <v>200</v>
      </c>
      <c r="G195" s="1">
        <v>61.53</v>
      </c>
      <c r="H195" s="3">
        <v>12306</v>
      </c>
      <c r="I195" s="1" t="s">
        <v>38</v>
      </c>
      <c r="J195" s="1" t="s">
        <v>39</v>
      </c>
      <c r="K195" s="1" t="s">
        <v>40</v>
      </c>
      <c r="L195" s="1" t="s">
        <v>12</v>
      </c>
      <c r="M195" s="1" t="s">
        <v>258</v>
      </c>
      <c r="N195" s="1" t="s">
        <v>407</v>
      </c>
      <c r="R195" s="11"/>
    </row>
    <row r="196" spans="1:18" x14ac:dyDescent="0.25">
      <c r="A196" s="1">
        <v>600029867</v>
      </c>
      <c r="B196" s="1">
        <v>60153385</v>
      </c>
      <c r="C196" s="1" t="s">
        <v>17</v>
      </c>
      <c r="D196" s="1" t="s">
        <v>16</v>
      </c>
      <c r="E196" s="34">
        <f t="shared" si="3"/>
        <v>60153385</v>
      </c>
      <c r="F196" s="1">
        <v>380</v>
      </c>
      <c r="G196" s="1">
        <v>61.53</v>
      </c>
      <c r="H196" s="3">
        <v>23381.4</v>
      </c>
      <c r="I196" s="1" t="s">
        <v>51</v>
      </c>
      <c r="J196" s="1" t="s">
        <v>52</v>
      </c>
      <c r="K196" s="1" t="s">
        <v>40</v>
      </c>
      <c r="L196" s="1" t="s">
        <v>41</v>
      </c>
      <c r="M196" s="1" t="s">
        <v>258</v>
      </c>
      <c r="N196" s="1" t="s">
        <v>407</v>
      </c>
      <c r="R196" s="12"/>
    </row>
    <row r="197" spans="1:18" x14ac:dyDescent="0.25">
      <c r="A197" s="1">
        <v>600029875</v>
      </c>
      <c r="B197" s="1">
        <v>60153423</v>
      </c>
      <c r="C197" s="1" t="s">
        <v>17</v>
      </c>
      <c r="D197" s="1" t="s">
        <v>16</v>
      </c>
      <c r="E197" s="34">
        <f t="shared" si="3"/>
        <v>60153423</v>
      </c>
      <c r="F197" s="1">
        <v>220</v>
      </c>
      <c r="G197" s="1">
        <v>61.53</v>
      </c>
      <c r="H197" s="3">
        <v>13536.6</v>
      </c>
      <c r="I197" s="1" t="s">
        <v>53</v>
      </c>
      <c r="J197" s="1" t="s">
        <v>54</v>
      </c>
      <c r="K197" s="1" t="s">
        <v>33</v>
      </c>
      <c r="L197" s="1" t="s">
        <v>12</v>
      </c>
      <c r="M197" s="1" t="s">
        <v>258</v>
      </c>
      <c r="N197" s="1" t="s">
        <v>407</v>
      </c>
      <c r="R197" s="11"/>
    </row>
    <row r="198" spans="1:18" x14ac:dyDescent="0.25">
      <c r="A198" s="1">
        <v>600029891</v>
      </c>
      <c r="B198" s="1">
        <v>60153261</v>
      </c>
      <c r="C198" s="1" t="s">
        <v>17</v>
      </c>
      <c r="D198" s="1" t="s">
        <v>16</v>
      </c>
      <c r="E198" s="34">
        <f t="shared" si="3"/>
        <v>60153261</v>
      </c>
      <c r="F198" s="1">
        <v>330</v>
      </c>
      <c r="G198" s="1">
        <v>61.53</v>
      </c>
      <c r="H198" s="3">
        <v>20304.900000000001</v>
      </c>
      <c r="I198" s="1" t="s">
        <v>57</v>
      </c>
      <c r="J198" s="1" t="s">
        <v>58</v>
      </c>
      <c r="K198" s="1" t="s">
        <v>33</v>
      </c>
      <c r="L198" s="1" t="s">
        <v>41</v>
      </c>
      <c r="M198" s="1" t="s">
        <v>258</v>
      </c>
      <c r="N198" s="1" t="s">
        <v>407</v>
      </c>
      <c r="R198" s="11"/>
    </row>
    <row r="199" spans="1:18" x14ac:dyDescent="0.25">
      <c r="A199" s="1">
        <v>600029913</v>
      </c>
      <c r="B199" s="1">
        <v>60153270</v>
      </c>
      <c r="C199" s="1" t="s">
        <v>17</v>
      </c>
      <c r="D199" s="1" t="s">
        <v>16</v>
      </c>
      <c r="E199" s="34">
        <f t="shared" si="3"/>
        <v>60153270</v>
      </c>
      <c r="F199" s="1">
        <v>310</v>
      </c>
      <c r="G199" s="1">
        <v>61.53</v>
      </c>
      <c r="H199" s="3">
        <v>19074.3</v>
      </c>
      <c r="I199" s="1" t="s">
        <v>61</v>
      </c>
      <c r="J199" s="1" t="s">
        <v>62</v>
      </c>
      <c r="K199" s="1" t="s">
        <v>63</v>
      </c>
      <c r="L199" s="1" t="s">
        <v>12</v>
      </c>
      <c r="M199" s="1" t="s">
        <v>258</v>
      </c>
      <c r="N199" s="1" t="s">
        <v>407</v>
      </c>
      <c r="R199" s="13"/>
    </row>
    <row r="200" spans="1:18" x14ac:dyDescent="0.25">
      <c r="A200" s="1">
        <v>600101363</v>
      </c>
      <c r="B200" s="1">
        <v>71011196</v>
      </c>
      <c r="C200" s="1" t="s">
        <v>17</v>
      </c>
      <c r="D200" s="1" t="s">
        <v>16</v>
      </c>
      <c r="E200" s="34">
        <f t="shared" si="3"/>
        <v>71011196</v>
      </c>
      <c r="F200" s="1">
        <v>60</v>
      </c>
      <c r="G200" s="1">
        <v>61.53</v>
      </c>
      <c r="H200" s="3">
        <v>3691.8</v>
      </c>
      <c r="I200" s="1" t="s">
        <v>36</v>
      </c>
      <c r="J200" s="1" t="s">
        <v>146</v>
      </c>
      <c r="K200" s="1" t="s">
        <v>259</v>
      </c>
      <c r="L200" s="1" t="s">
        <v>64</v>
      </c>
      <c r="M200" s="1" t="s">
        <v>258</v>
      </c>
      <c r="N200" s="1" t="s">
        <v>407</v>
      </c>
    </row>
    <row r="201" spans="1:18" x14ac:dyDescent="0.25">
      <c r="A201" s="1">
        <v>600101614</v>
      </c>
      <c r="B201" s="1">
        <v>71005951</v>
      </c>
      <c r="C201" s="1" t="s">
        <v>17</v>
      </c>
      <c r="D201" s="1" t="s">
        <v>16</v>
      </c>
      <c r="E201" s="34">
        <f t="shared" si="3"/>
        <v>71005951</v>
      </c>
      <c r="F201" s="1">
        <v>120</v>
      </c>
      <c r="G201" s="1">
        <v>61.53</v>
      </c>
      <c r="H201" s="3">
        <v>7383.6</v>
      </c>
      <c r="I201" s="1" t="s">
        <v>36</v>
      </c>
      <c r="J201" s="1" t="s">
        <v>266</v>
      </c>
      <c r="K201" s="1" t="s">
        <v>33</v>
      </c>
      <c r="L201" s="1" t="s">
        <v>64</v>
      </c>
      <c r="M201" s="1" t="s">
        <v>258</v>
      </c>
      <c r="N201" s="1" t="s">
        <v>407</v>
      </c>
    </row>
    <row r="202" spans="1:18" x14ac:dyDescent="0.25">
      <c r="A202" s="1">
        <v>600101746</v>
      </c>
      <c r="B202" s="1">
        <v>71005919</v>
      </c>
      <c r="C202" s="1" t="s">
        <v>17</v>
      </c>
      <c r="D202" s="1" t="s">
        <v>16</v>
      </c>
      <c r="E202" s="34">
        <f t="shared" si="3"/>
        <v>71005919</v>
      </c>
      <c r="F202" s="1">
        <v>130</v>
      </c>
      <c r="G202" s="1">
        <v>61.53</v>
      </c>
      <c r="H202" s="3">
        <v>7998.9000000000005</v>
      </c>
      <c r="I202" s="1" t="s">
        <v>36</v>
      </c>
      <c r="J202" s="1" t="s">
        <v>269</v>
      </c>
      <c r="K202" s="1" t="s">
        <v>33</v>
      </c>
      <c r="L202" s="1" t="s">
        <v>64</v>
      </c>
      <c r="M202" s="1" t="s">
        <v>258</v>
      </c>
      <c r="N202" s="1" t="s">
        <v>407</v>
      </c>
    </row>
    <row r="203" spans="1:18" x14ac:dyDescent="0.25">
      <c r="A203" s="1">
        <v>600101754</v>
      </c>
      <c r="B203" s="1">
        <v>71005935</v>
      </c>
      <c r="C203" s="1" t="s">
        <v>17</v>
      </c>
      <c r="D203" s="1" t="s">
        <v>16</v>
      </c>
      <c r="E203" s="34">
        <f t="shared" si="3"/>
        <v>71005935</v>
      </c>
      <c r="F203" s="1">
        <v>320</v>
      </c>
      <c r="G203" s="1">
        <v>61.53</v>
      </c>
      <c r="H203" s="3">
        <v>19689.599999999999</v>
      </c>
      <c r="I203" s="1" t="s">
        <v>36</v>
      </c>
      <c r="J203" s="1" t="s">
        <v>270</v>
      </c>
      <c r="K203" s="1" t="s">
        <v>33</v>
      </c>
      <c r="L203" s="1" t="s">
        <v>64</v>
      </c>
      <c r="M203" s="1" t="s">
        <v>258</v>
      </c>
      <c r="N203" s="1" t="s">
        <v>407</v>
      </c>
    </row>
    <row r="204" spans="1:18" x14ac:dyDescent="0.25">
      <c r="A204" s="1">
        <v>600101835</v>
      </c>
      <c r="B204" s="1">
        <v>71005978</v>
      </c>
      <c r="C204" s="1" t="s">
        <v>17</v>
      </c>
      <c r="D204" s="1" t="s">
        <v>16</v>
      </c>
      <c r="E204" s="34">
        <f t="shared" si="3"/>
        <v>71005978</v>
      </c>
      <c r="F204" s="1">
        <v>100</v>
      </c>
      <c r="G204" s="1">
        <v>61.53</v>
      </c>
      <c r="H204" s="3">
        <v>6153</v>
      </c>
      <c r="I204" s="1" t="s">
        <v>36</v>
      </c>
      <c r="J204" s="1" t="s">
        <v>271</v>
      </c>
      <c r="K204" s="1" t="s">
        <v>33</v>
      </c>
      <c r="L204" s="1" t="s">
        <v>64</v>
      </c>
      <c r="M204" s="1" t="s">
        <v>258</v>
      </c>
      <c r="N204" s="1" t="s">
        <v>407</v>
      </c>
    </row>
    <row r="205" spans="1:18" x14ac:dyDescent="0.25">
      <c r="A205" s="1">
        <v>600101908</v>
      </c>
      <c r="B205" s="1">
        <v>43462448</v>
      </c>
      <c r="C205" s="1" t="s">
        <v>17</v>
      </c>
      <c r="D205" s="1" t="s">
        <v>16</v>
      </c>
      <c r="E205" s="34">
        <f t="shared" si="3"/>
        <v>43462448</v>
      </c>
      <c r="F205" s="1">
        <v>200</v>
      </c>
      <c r="G205" s="1">
        <v>61.53</v>
      </c>
      <c r="H205" s="3">
        <v>12306</v>
      </c>
      <c r="I205" s="1" t="s">
        <v>272</v>
      </c>
      <c r="J205" s="1" t="s">
        <v>273</v>
      </c>
      <c r="K205" s="1" t="s">
        <v>40</v>
      </c>
      <c r="L205" s="1" t="s">
        <v>64</v>
      </c>
      <c r="M205" s="1" t="s">
        <v>258</v>
      </c>
      <c r="N205" s="1" t="s">
        <v>407</v>
      </c>
    </row>
    <row r="206" spans="1:18" x14ac:dyDescent="0.25">
      <c r="A206" s="1">
        <v>600101967</v>
      </c>
      <c r="B206" s="1">
        <v>47466928</v>
      </c>
      <c r="C206" s="1" t="s">
        <v>17</v>
      </c>
      <c r="D206" s="1" t="s">
        <v>16</v>
      </c>
      <c r="E206" s="34">
        <f t="shared" si="3"/>
        <v>47466928</v>
      </c>
      <c r="F206" s="1">
        <v>240</v>
      </c>
      <c r="G206" s="1">
        <v>61.53</v>
      </c>
      <c r="H206" s="3">
        <v>14767.2</v>
      </c>
      <c r="I206" s="1" t="s">
        <v>34</v>
      </c>
      <c r="J206" s="1" t="s">
        <v>281</v>
      </c>
      <c r="K206" s="1" t="s">
        <v>282</v>
      </c>
      <c r="L206" s="1" t="s">
        <v>64</v>
      </c>
      <c r="M206" s="1" t="s">
        <v>258</v>
      </c>
      <c r="N206" s="1" t="s">
        <v>407</v>
      </c>
    </row>
    <row r="207" spans="1:18" x14ac:dyDescent="0.25">
      <c r="A207" s="1">
        <v>600102106</v>
      </c>
      <c r="B207" s="1">
        <v>71009761</v>
      </c>
      <c r="C207" s="1" t="s">
        <v>17</v>
      </c>
      <c r="D207" s="1" t="s">
        <v>16</v>
      </c>
      <c r="E207" s="34">
        <f t="shared" si="3"/>
        <v>71009761</v>
      </c>
      <c r="F207" s="1">
        <v>130</v>
      </c>
      <c r="G207" s="1">
        <v>61.53</v>
      </c>
      <c r="H207" s="3">
        <v>7998.9000000000005</v>
      </c>
      <c r="I207" s="1" t="s">
        <v>34</v>
      </c>
      <c r="J207" s="1" t="s">
        <v>296</v>
      </c>
      <c r="K207" s="1" t="s">
        <v>63</v>
      </c>
      <c r="L207" s="1" t="s">
        <v>64</v>
      </c>
      <c r="M207" s="1" t="s">
        <v>258</v>
      </c>
      <c r="N207" s="1" t="s">
        <v>407</v>
      </c>
    </row>
    <row r="208" spans="1:18" x14ac:dyDescent="0.25">
      <c r="A208" s="1">
        <v>600102408</v>
      </c>
      <c r="B208" s="1">
        <v>70947163</v>
      </c>
      <c r="C208" s="1" t="s">
        <v>17</v>
      </c>
      <c r="D208" s="1" t="s">
        <v>16</v>
      </c>
      <c r="E208" s="34">
        <f t="shared" si="3"/>
        <v>70947163</v>
      </c>
      <c r="F208" s="1">
        <v>340</v>
      </c>
      <c r="G208" s="1">
        <v>61.53</v>
      </c>
      <c r="H208" s="3">
        <v>20920.2</v>
      </c>
      <c r="I208" s="1" t="s">
        <v>124</v>
      </c>
      <c r="J208" s="1" t="s">
        <v>310</v>
      </c>
      <c r="K208" s="1" t="s">
        <v>33</v>
      </c>
      <c r="L208" s="1" t="s">
        <v>64</v>
      </c>
      <c r="M208" s="1" t="s">
        <v>258</v>
      </c>
      <c r="N208" s="1" t="s">
        <v>407</v>
      </c>
    </row>
    <row r="209" spans="1:14" x14ac:dyDescent="0.25">
      <c r="A209" s="1">
        <v>600102505</v>
      </c>
      <c r="B209" s="1">
        <v>68247630</v>
      </c>
      <c r="C209" s="1" t="s">
        <v>17</v>
      </c>
      <c r="D209" s="1" t="s">
        <v>16</v>
      </c>
      <c r="E209" s="34">
        <f t="shared" si="3"/>
        <v>68247630</v>
      </c>
      <c r="F209" s="1">
        <v>340</v>
      </c>
      <c r="G209" s="1">
        <v>61.53</v>
      </c>
      <c r="H209" s="3">
        <v>20920.2</v>
      </c>
      <c r="I209" s="1" t="s">
        <v>124</v>
      </c>
      <c r="J209" s="1" t="s">
        <v>315</v>
      </c>
      <c r="K209" s="1" t="s">
        <v>33</v>
      </c>
      <c r="L209" s="1" t="s">
        <v>64</v>
      </c>
      <c r="M209" s="1" t="s">
        <v>258</v>
      </c>
      <c r="N209" s="1" t="s">
        <v>407</v>
      </c>
    </row>
    <row r="210" spans="1:14" x14ac:dyDescent="0.25">
      <c r="A210" s="1">
        <v>650030991</v>
      </c>
      <c r="B210" s="1">
        <v>75016079</v>
      </c>
      <c r="C210" s="1" t="s">
        <v>17</v>
      </c>
      <c r="D210" s="1" t="s">
        <v>16</v>
      </c>
      <c r="E210" s="34">
        <f t="shared" si="3"/>
        <v>75016079</v>
      </c>
      <c r="F210" s="1">
        <v>130</v>
      </c>
      <c r="G210" s="1">
        <v>61.53</v>
      </c>
      <c r="H210" s="3">
        <v>7998.9000000000005</v>
      </c>
      <c r="I210" s="1" t="s">
        <v>34</v>
      </c>
      <c r="J210" s="1" t="s">
        <v>325</v>
      </c>
      <c r="K210" s="1" t="s">
        <v>326</v>
      </c>
      <c r="L210" s="1" t="s">
        <v>64</v>
      </c>
      <c r="M210" s="1" t="s">
        <v>258</v>
      </c>
      <c r="N210" s="1" t="s">
        <v>407</v>
      </c>
    </row>
    <row r="211" spans="1:14" x14ac:dyDescent="0.25">
      <c r="A211" s="1">
        <v>650048431</v>
      </c>
      <c r="B211" s="1">
        <v>75015960</v>
      </c>
      <c r="C211" s="1" t="s">
        <v>17</v>
      </c>
      <c r="D211" s="1" t="s">
        <v>16</v>
      </c>
      <c r="E211" s="34">
        <f t="shared" si="3"/>
        <v>75015960</v>
      </c>
      <c r="F211" s="1">
        <v>100</v>
      </c>
      <c r="G211" s="1">
        <v>61.53</v>
      </c>
      <c r="H211" s="3">
        <v>6153</v>
      </c>
      <c r="I211" s="1" t="s">
        <v>34</v>
      </c>
      <c r="J211" s="1" t="s">
        <v>342</v>
      </c>
      <c r="K211" s="1" t="s">
        <v>343</v>
      </c>
      <c r="L211" s="1" t="s">
        <v>64</v>
      </c>
      <c r="M211" s="1" t="s">
        <v>258</v>
      </c>
      <c r="N211" s="1" t="s">
        <v>407</v>
      </c>
    </row>
    <row r="212" spans="1:14" x14ac:dyDescent="0.25">
      <c r="A212" s="1">
        <v>650058798</v>
      </c>
      <c r="B212" s="1">
        <v>70995079</v>
      </c>
      <c r="C212" s="1" t="s">
        <v>17</v>
      </c>
      <c r="D212" s="1" t="s">
        <v>16</v>
      </c>
      <c r="E212" s="34">
        <f t="shared" si="3"/>
        <v>70995079</v>
      </c>
      <c r="F212" s="1">
        <v>430</v>
      </c>
      <c r="G212" s="1">
        <v>61.53</v>
      </c>
      <c r="H212" s="3">
        <v>26457.9</v>
      </c>
      <c r="I212" s="1" t="s">
        <v>34</v>
      </c>
      <c r="J212" s="1" t="s">
        <v>347</v>
      </c>
      <c r="K212" s="1" t="s">
        <v>348</v>
      </c>
      <c r="L212" s="1" t="s">
        <v>64</v>
      </c>
      <c r="M212" s="1" t="s">
        <v>258</v>
      </c>
      <c r="N212" s="1" t="s">
        <v>407</v>
      </c>
    </row>
    <row r="213" spans="1:14" x14ac:dyDescent="0.25">
      <c r="A213" s="1">
        <v>650063325</v>
      </c>
      <c r="B213" s="1">
        <v>71005889</v>
      </c>
      <c r="C213" s="1" t="s">
        <v>17</v>
      </c>
      <c r="D213" s="1" t="s">
        <v>16</v>
      </c>
      <c r="E213" s="34">
        <f t="shared" si="3"/>
        <v>71005889</v>
      </c>
      <c r="F213" s="1">
        <v>370</v>
      </c>
      <c r="G213" s="1">
        <v>61.53</v>
      </c>
      <c r="H213" s="3">
        <v>22766.100000000002</v>
      </c>
      <c r="I213" s="1" t="s">
        <v>34</v>
      </c>
      <c r="J213" s="1" t="s">
        <v>354</v>
      </c>
      <c r="K213" s="1" t="s">
        <v>33</v>
      </c>
      <c r="L213" s="1" t="s">
        <v>64</v>
      </c>
      <c r="M213" s="1" t="s">
        <v>258</v>
      </c>
      <c r="N213" s="1" t="s">
        <v>407</v>
      </c>
    </row>
    <row r="214" spans="1:14" x14ac:dyDescent="0.25">
      <c r="A214" s="1">
        <v>650063716</v>
      </c>
      <c r="B214" s="1">
        <v>71001573</v>
      </c>
      <c r="C214" s="1" t="s">
        <v>17</v>
      </c>
      <c r="D214" s="1" t="s">
        <v>16</v>
      </c>
      <c r="E214" s="34">
        <f t="shared" si="3"/>
        <v>71001573</v>
      </c>
      <c r="F214" s="1">
        <v>50</v>
      </c>
      <c r="G214" s="1">
        <v>61.53</v>
      </c>
      <c r="H214" s="3">
        <v>3076.5</v>
      </c>
      <c r="I214" s="1" t="s">
        <v>36</v>
      </c>
      <c r="J214" s="1" t="s">
        <v>361</v>
      </c>
      <c r="K214" s="1" t="s">
        <v>362</v>
      </c>
      <c r="L214" s="1" t="s">
        <v>64</v>
      </c>
      <c r="M214" s="1" t="s">
        <v>258</v>
      </c>
      <c r="N214" s="1" t="s">
        <v>407</v>
      </c>
    </row>
    <row r="215" spans="1:14" x14ac:dyDescent="0.25">
      <c r="A215" s="1">
        <v>650063805</v>
      </c>
      <c r="B215" s="1">
        <v>75017351</v>
      </c>
      <c r="C215" s="1" t="s">
        <v>17</v>
      </c>
      <c r="D215" s="1" t="s">
        <v>16</v>
      </c>
      <c r="E215" s="34">
        <f t="shared" si="3"/>
        <v>75017351</v>
      </c>
      <c r="F215" s="1">
        <v>150</v>
      </c>
      <c r="G215" s="1">
        <v>61.53</v>
      </c>
      <c r="H215" s="3">
        <v>9229.5</v>
      </c>
      <c r="I215" s="1" t="s">
        <v>34</v>
      </c>
      <c r="J215" s="1" t="s">
        <v>88</v>
      </c>
      <c r="K215" s="1" t="s">
        <v>363</v>
      </c>
      <c r="L215" s="1" t="s">
        <v>64</v>
      </c>
      <c r="M215" s="1" t="s">
        <v>258</v>
      </c>
      <c r="N215" s="1" t="s">
        <v>407</v>
      </c>
    </row>
    <row r="216" spans="1:14" x14ac:dyDescent="0.25">
      <c r="A216" s="1">
        <v>650064917</v>
      </c>
      <c r="B216" s="1">
        <v>70985707</v>
      </c>
      <c r="C216" s="1" t="s">
        <v>17</v>
      </c>
      <c r="D216" s="1" t="s">
        <v>16</v>
      </c>
      <c r="E216" s="34">
        <f t="shared" si="3"/>
        <v>70985707</v>
      </c>
      <c r="F216" s="1">
        <v>160</v>
      </c>
      <c r="G216" s="1">
        <v>61.53</v>
      </c>
      <c r="H216" s="3">
        <v>9844.7999999999993</v>
      </c>
      <c r="I216" s="1" t="s">
        <v>34</v>
      </c>
      <c r="J216" s="1" t="s">
        <v>302</v>
      </c>
      <c r="K216" s="1" t="s">
        <v>368</v>
      </c>
      <c r="L216" s="1" t="s">
        <v>64</v>
      </c>
      <c r="M216" s="1" t="s">
        <v>258</v>
      </c>
      <c r="N216" s="1" t="s">
        <v>407</v>
      </c>
    </row>
    <row r="217" spans="1:14" x14ac:dyDescent="0.25">
      <c r="A217" s="1">
        <v>651038537</v>
      </c>
      <c r="B217" s="1">
        <v>75111586</v>
      </c>
      <c r="C217" s="1" t="s">
        <v>17</v>
      </c>
      <c r="D217" s="1" t="s">
        <v>16</v>
      </c>
      <c r="E217" s="34">
        <f t="shared" si="3"/>
        <v>75111586</v>
      </c>
      <c r="F217" s="1">
        <v>220</v>
      </c>
      <c r="G217" s="1">
        <v>61.53</v>
      </c>
      <c r="H217" s="3">
        <v>13536.6</v>
      </c>
      <c r="I217" s="1" t="s">
        <v>34</v>
      </c>
      <c r="J217" s="1" t="s">
        <v>371</v>
      </c>
      <c r="K217" s="1" t="s">
        <v>372</v>
      </c>
      <c r="L217" s="1" t="s">
        <v>64</v>
      </c>
      <c r="M217" s="1" t="s">
        <v>258</v>
      </c>
      <c r="N217" s="1" t="s">
        <v>407</v>
      </c>
    </row>
    <row r="218" spans="1:14" x14ac:dyDescent="0.25">
      <c r="A218" s="1">
        <v>668000716</v>
      </c>
      <c r="B218" s="1">
        <v>75016672</v>
      </c>
      <c r="C218" s="1" t="s">
        <v>17</v>
      </c>
      <c r="D218" s="1" t="s">
        <v>16</v>
      </c>
      <c r="E218" s="34">
        <f t="shared" si="3"/>
        <v>75016672</v>
      </c>
      <c r="F218" s="1">
        <v>350</v>
      </c>
      <c r="G218" s="1">
        <v>61.53</v>
      </c>
      <c r="H218" s="3">
        <v>21535.5</v>
      </c>
      <c r="I218" s="1" t="s">
        <v>36</v>
      </c>
      <c r="J218" s="1" t="s">
        <v>376</v>
      </c>
      <c r="K218" s="1" t="s">
        <v>40</v>
      </c>
      <c r="L218" s="1" t="s">
        <v>64</v>
      </c>
      <c r="M218" s="1" t="s">
        <v>258</v>
      </c>
      <c r="N218" s="1" t="s">
        <v>407</v>
      </c>
    </row>
    <row r="219" spans="1:14" x14ac:dyDescent="0.25">
      <c r="A219" s="1">
        <v>691010633</v>
      </c>
      <c r="B219" s="2" t="s">
        <v>406</v>
      </c>
      <c r="C219" s="1" t="s">
        <v>17</v>
      </c>
      <c r="D219" s="1" t="s">
        <v>16</v>
      </c>
      <c r="E219" s="34">
        <f t="shared" si="3"/>
        <v>1898159</v>
      </c>
      <c r="F219" s="1">
        <v>60</v>
      </c>
      <c r="G219" s="1">
        <v>61.53</v>
      </c>
      <c r="H219" s="3">
        <v>3691.8</v>
      </c>
      <c r="I219" s="1" t="s">
        <v>396</v>
      </c>
      <c r="J219" s="1" t="s">
        <v>397</v>
      </c>
      <c r="K219" s="1" t="s">
        <v>348</v>
      </c>
      <c r="L219" s="1" t="s">
        <v>3</v>
      </c>
      <c r="M219" s="1" t="s">
        <v>258</v>
      </c>
      <c r="N219" s="1" t="s">
        <v>408</v>
      </c>
    </row>
  </sheetData>
  <sheetProtection algorithmName="SHA-512" hashValue="zrfYYB6xQ/5ADUTP4bRyluql34d5icZNffsYimPw4ZI+8rhuQqyPCxIiBxNqkwDKUlcKrIDAVMUsffz2tyA3Hw==" saltValue="i36SPJ+Cug8qx0MeSFWmqw==" spinCount="100000" sheet="1" objects="1" scenarios="1" selectLockedCells="1" autoFilter="0" selectUnlockedCells="1"/>
  <autoFilter ref="A1:N219" xr:uid="{99E54162-1FFF-4020-AB99-4F4025086A2D}"/>
  <sortState ref="A2:K219">
    <sortCondition ref="D2:D219"/>
    <sortCondition ref="H2:H21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09C8-5CFD-4460-9D00-436445B8CED7}">
  <sheetPr>
    <tabColor rgb="FF00B050"/>
    <pageSetUpPr fitToPage="1"/>
  </sheetPr>
  <dimension ref="B2:M28"/>
  <sheetViews>
    <sheetView topLeftCell="A2" zoomScaleNormal="100" workbookViewId="0">
      <selection activeCell="E27" sqref="E27:K27"/>
    </sheetView>
  </sheetViews>
  <sheetFormatPr defaultRowHeight="15" x14ac:dyDescent="0.25"/>
  <cols>
    <col min="2" max="2" width="8" customWidth="1"/>
    <col min="3" max="3" width="12.85546875" customWidth="1"/>
    <col min="4" max="4" width="16.140625" customWidth="1"/>
    <col min="11" max="11" width="11.28515625" customWidth="1"/>
  </cols>
  <sheetData>
    <row r="2" spans="2:13" s="15" customFormat="1" ht="15.75" x14ac:dyDescent="0.25">
      <c r="B2" s="14" t="s">
        <v>414</v>
      </c>
    </row>
    <row r="3" spans="2:13" s="15" customFormat="1" ht="15.75" x14ac:dyDescent="0.25"/>
    <row r="4" spans="2:13" s="15" customFormat="1" ht="18.75" x14ac:dyDescent="0.3">
      <c r="B4" s="37" t="str">
        <f>IF(vzorce!B10&gt;61.53,"Vyberte prosím na prvním listu pomocí filtru pouze jednu školu, takto nelze zápis připravit!","Zápis o bezúplatném převzetí ochranných pomůcek od MŠMT")</f>
        <v>Vyberte prosím na prvním listu pomocí filtru pouze jednu školu, takto nelze zápis připravit!</v>
      </c>
      <c r="C4" s="37"/>
      <c r="D4" s="37"/>
      <c r="E4" s="37"/>
      <c r="F4" s="37"/>
      <c r="G4" s="37"/>
      <c r="H4" s="37"/>
      <c r="I4" s="37"/>
      <c r="J4" s="37"/>
      <c r="K4" s="37"/>
    </row>
    <row r="5" spans="2:13" s="15" customFormat="1" ht="8.25" customHeight="1" x14ac:dyDescent="0.25"/>
    <row r="6" spans="2:13" s="15" customFormat="1" ht="8.25" customHeight="1" x14ac:dyDescent="0.25"/>
    <row r="7" spans="2:13" s="15" customFormat="1" ht="19.5" customHeight="1" x14ac:dyDescent="0.25">
      <c r="B7" s="46" t="s">
        <v>424</v>
      </c>
      <c r="C7" s="47"/>
      <c r="D7" s="47"/>
      <c r="E7" s="47"/>
      <c r="F7" s="47"/>
      <c r="G7" s="47"/>
      <c r="H7" s="47"/>
      <c r="I7" s="47"/>
      <c r="J7" s="47"/>
      <c r="K7" s="48"/>
      <c r="L7" s="16"/>
      <c r="M7" s="16"/>
    </row>
    <row r="8" spans="2:13" s="15" customFormat="1" ht="19.5" customHeight="1" x14ac:dyDescent="0.25">
      <c r="B8" s="38" t="s">
        <v>429</v>
      </c>
      <c r="C8" s="39"/>
      <c r="D8" s="39"/>
      <c r="E8" s="39"/>
      <c r="F8" s="39"/>
      <c r="G8" s="39"/>
      <c r="H8" s="39"/>
      <c r="I8" s="39"/>
      <c r="J8" s="39"/>
      <c r="K8" s="40"/>
      <c r="L8" s="17"/>
      <c r="M8" s="17"/>
    </row>
    <row r="9" spans="2:13" s="15" customFormat="1" ht="7.5" customHeight="1" x14ac:dyDescent="0.25">
      <c r="B9" s="19"/>
      <c r="C9" s="20"/>
      <c r="D9" s="20"/>
      <c r="E9" s="20"/>
      <c r="F9" s="20"/>
      <c r="G9" s="20"/>
      <c r="H9" s="20"/>
      <c r="I9" s="20"/>
      <c r="J9" s="20"/>
      <c r="K9" s="21"/>
      <c r="L9" s="17"/>
      <c r="M9" s="17"/>
    </row>
    <row r="10" spans="2:13" s="15" customFormat="1" ht="18.75" customHeight="1" x14ac:dyDescent="0.25">
      <c r="B10" s="19" t="s">
        <v>416</v>
      </c>
      <c r="C10" s="20" t="e">
        <f>VLOOKUP(vzorce!B2,'ocenění 12.2.2021'!E:I,5,0)</f>
        <v>#N/A</v>
      </c>
      <c r="D10" s="20"/>
      <c r="E10" s="20"/>
      <c r="F10" s="20"/>
      <c r="G10" s="20"/>
      <c r="H10" s="20"/>
      <c r="I10" s="20"/>
      <c r="J10" s="20"/>
      <c r="K10" s="21"/>
      <c r="L10" s="17"/>
      <c r="M10" s="17"/>
    </row>
    <row r="11" spans="2:13" s="15" customFormat="1" ht="6" customHeight="1" x14ac:dyDescent="0.25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17"/>
      <c r="M11" s="17"/>
    </row>
    <row r="12" spans="2:13" s="15" customFormat="1" ht="15.75" x14ac:dyDescent="0.25">
      <c r="B12" s="22" t="s">
        <v>427</v>
      </c>
      <c r="C12" s="20" t="e">
        <f>_xlfn.CONCAT(vzorce!B6,", ",vzorce!B7)</f>
        <v>#N/A</v>
      </c>
      <c r="D12" s="20"/>
      <c r="E12" s="20"/>
      <c r="F12" s="20"/>
      <c r="G12" s="20"/>
      <c r="H12" s="20"/>
      <c r="I12" s="20"/>
      <c r="J12" s="20"/>
      <c r="K12" s="21"/>
      <c r="L12" s="17"/>
      <c r="M12" s="17"/>
    </row>
    <row r="13" spans="2:13" s="15" customFormat="1" ht="7.5" customHeight="1" x14ac:dyDescent="0.25">
      <c r="B13" s="19"/>
      <c r="C13" s="20"/>
      <c r="D13" s="20"/>
      <c r="E13" s="20"/>
      <c r="F13" s="20"/>
      <c r="G13" s="20"/>
      <c r="H13" s="20"/>
      <c r="I13" s="20"/>
      <c r="J13" s="20"/>
      <c r="K13" s="21"/>
      <c r="L13" s="17"/>
      <c r="M13" s="17"/>
    </row>
    <row r="14" spans="2:13" s="15" customFormat="1" ht="15.75" x14ac:dyDescent="0.25">
      <c r="B14" s="19" t="s">
        <v>415</v>
      </c>
      <c r="C14" s="45">
        <f>vzorce!D3</f>
        <v>14395127420</v>
      </c>
      <c r="D14" s="45"/>
      <c r="E14" s="20"/>
      <c r="F14" s="20"/>
      <c r="G14" s="20"/>
      <c r="H14" s="20"/>
      <c r="I14" s="20"/>
      <c r="J14" s="20"/>
      <c r="K14" s="21"/>
      <c r="L14" s="17"/>
      <c r="M14" s="17"/>
    </row>
    <row r="15" spans="2:13" s="15" customFormat="1" ht="7.5" customHeight="1" x14ac:dyDescent="0.25">
      <c r="B15" s="19"/>
      <c r="C15" s="20"/>
      <c r="D15" s="20"/>
      <c r="E15" s="20"/>
      <c r="F15" s="20"/>
      <c r="G15" s="20"/>
      <c r="H15" s="20"/>
      <c r="I15" s="20"/>
      <c r="J15" s="20"/>
      <c r="K15" s="21"/>
      <c r="L15" s="17"/>
      <c r="M15" s="17"/>
    </row>
    <row r="16" spans="2:13" s="15" customFormat="1" ht="19.5" customHeight="1" x14ac:dyDescent="0.25">
      <c r="B16" s="41" t="s">
        <v>423</v>
      </c>
      <c r="C16" s="42"/>
      <c r="D16" s="42"/>
      <c r="E16" s="42"/>
      <c r="F16" s="42"/>
      <c r="G16" s="42"/>
      <c r="H16" s="42"/>
      <c r="I16" s="42"/>
      <c r="J16" s="42"/>
      <c r="K16" s="43"/>
      <c r="L16" s="17"/>
      <c r="M16" s="17"/>
    </row>
    <row r="17" spans="2:13" s="15" customFormat="1" ht="19.5" customHeight="1" x14ac:dyDescent="0.25">
      <c r="B17" s="41" t="s">
        <v>422</v>
      </c>
      <c r="C17" s="42"/>
      <c r="D17" s="42"/>
      <c r="E17" s="42"/>
      <c r="F17" s="42"/>
      <c r="G17" s="42"/>
      <c r="H17" s="42"/>
      <c r="I17" s="42"/>
      <c r="J17" s="42"/>
      <c r="K17" s="43"/>
      <c r="L17" s="17"/>
      <c r="M17" s="17"/>
    </row>
    <row r="18" spans="2:13" s="15" customFormat="1" ht="7.5" customHeight="1" x14ac:dyDescent="0.25">
      <c r="B18" s="22"/>
      <c r="C18" s="23"/>
      <c r="D18" s="23"/>
      <c r="E18" s="23"/>
      <c r="F18" s="23"/>
      <c r="G18" s="23"/>
      <c r="H18" s="23"/>
      <c r="I18" s="23"/>
      <c r="J18" s="23"/>
      <c r="K18" s="24"/>
    </row>
    <row r="19" spans="2:13" s="15" customFormat="1" ht="15.75" x14ac:dyDescent="0.25">
      <c r="B19" s="22" t="s">
        <v>417</v>
      </c>
      <c r="C19" s="23"/>
      <c r="D19" s="25" t="e">
        <f>VLOOKUP(vzorce!B2,'ocenění 12.2.2021'!E:I,2,0)</f>
        <v>#N/A</v>
      </c>
      <c r="E19" s="23" t="s">
        <v>418</v>
      </c>
      <c r="F19" s="23"/>
      <c r="G19" s="23"/>
      <c r="H19" s="23"/>
      <c r="I19" s="23"/>
      <c r="J19" s="23"/>
      <c r="K19" s="24"/>
    </row>
    <row r="20" spans="2:13" s="15" customFormat="1" ht="7.5" customHeight="1" x14ac:dyDescent="0.25">
      <c r="B20" s="22"/>
      <c r="C20" s="23"/>
      <c r="D20" s="25"/>
      <c r="E20" s="23"/>
      <c r="F20" s="23"/>
      <c r="G20" s="23"/>
      <c r="H20" s="23"/>
      <c r="I20" s="23"/>
      <c r="J20" s="23"/>
      <c r="K20" s="24"/>
    </row>
    <row r="21" spans="2:13" s="15" customFormat="1" ht="15.75" x14ac:dyDescent="0.25">
      <c r="B21" s="22" t="s">
        <v>419</v>
      </c>
      <c r="C21" s="23"/>
      <c r="D21" s="25" t="e">
        <f>VLOOKUP(vzorce!B2,'ocenění 12.2.2021'!E:I,3,0)</f>
        <v>#N/A</v>
      </c>
      <c r="E21" s="23" t="s">
        <v>420</v>
      </c>
      <c r="F21" s="23"/>
      <c r="G21" s="23"/>
      <c r="H21" s="23"/>
      <c r="I21" s="23"/>
      <c r="J21" s="23"/>
      <c r="K21" s="24"/>
    </row>
    <row r="22" spans="2:13" s="15" customFormat="1" ht="7.5" customHeight="1" x14ac:dyDescent="0.25">
      <c r="B22" s="22"/>
      <c r="C22" s="23"/>
      <c r="D22" s="25"/>
      <c r="E22" s="23"/>
      <c r="F22" s="23"/>
      <c r="G22" s="23"/>
      <c r="H22" s="23"/>
      <c r="I22" s="23"/>
      <c r="J22" s="23"/>
      <c r="K22" s="24"/>
    </row>
    <row r="23" spans="2:13" s="15" customFormat="1" ht="18.75" x14ac:dyDescent="0.3">
      <c r="B23" s="26" t="s">
        <v>421</v>
      </c>
      <c r="C23" s="27"/>
      <c r="D23" s="28" t="e">
        <f>VLOOKUP(vzorce!B2,'ocenění 12.2.2021'!E:I,4,0)</f>
        <v>#N/A</v>
      </c>
      <c r="E23" s="27" t="s">
        <v>420</v>
      </c>
      <c r="F23" s="23"/>
      <c r="G23" s="23"/>
      <c r="H23" s="23"/>
      <c r="I23" s="23"/>
      <c r="J23" s="23"/>
      <c r="K23" s="24"/>
    </row>
    <row r="24" spans="2:13" s="15" customFormat="1" ht="15.75" x14ac:dyDescent="0.25"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2:13" s="15" customFormat="1" ht="15.75" x14ac:dyDescent="0.25"/>
    <row r="26" spans="2:13" s="15" customFormat="1" ht="12.75" customHeight="1" x14ac:dyDescent="0.25"/>
    <row r="27" spans="2:13" s="15" customFormat="1" ht="15.75" x14ac:dyDescent="0.25">
      <c r="E27" s="44"/>
      <c r="F27" s="44"/>
      <c r="G27" s="44"/>
      <c r="H27" s="44"/>
      <c r="I27" s="44"/>
      <c r="J27" s="44"/>
      <c r="K27" s="44"/>
    </row>
    <row r="28" spans="2:13" s="15" customFormat="1" ht="15.75" x14ac:dyDescent="0.25">
      <c r="H28" s="18" t="s">
        <v>425</v>
      </c>
    </row>
  </sheetData>
  <sheetProtection algorithmName="SHA-512" hashValue="G0fejVANyZ/dkhZ+GA/TmLZ+A6SSNrDXUtFUq/Yr5z27taz5vp+MGnVN4m3JizTDbXHcZX+OSgVaz57iiavkpg==" saltValue="nCI6cADiKUqaAIKRlWE6aA==" spinCount="100000" sheet="1" objects="1" scenarios="1" selectLockedCells="1"/>
  <mergeCells count="7">
    <mergeCell ref="B4:K4"/>
    <mergeCell ref="B8:K8"/>
    <mergeCell ref="B16:K16"/>
    <mergeCell ref="B17:K17"/>
    <mergeCell ref="E27:K27"/>
    <mergeCell ref="C14:D14"/>
    <mergeCell ref="B7:K7"/>
  </mergeCells>
  <conditionalFormatting sqref="B4:K4">
    <cfRule type="containsText" dxfId="0" priority="1" operator="containsText" text="vyberte prosím">
      <formula>NOT(ISERROR(SEARCH("vyberte prosím",B4)))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03C7-0C1C-4AFE-8D6B-6C1F788CAB5E}">
  <dimension ref="A1:K25"/>
  <sheetViews>
    <sheetView workbookViewId="0">
      <selection activeCell="F26" sqref="F26"/>
    </sheetView>
  </sheetViews>
  <sheetFormatPr defaultRowHeight="15" x14ac:dyDescent="0.25"/>
  <cols>
    <col min="2" max="2" width="18.5703125" bestFit="1" customWidth="1"/>
    <col min="4" max="4" width="12" bestFit="1" customWidth="1"/>
    <col min="10" max="10" width="9.28515625" bestFit="1" customWidth="1"/>
  </cols>
  <sheetData>
    <row r="1" spans="1:1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5">
      <c r="A2" s="36"/>
      <c r="B2" s="36">
        <f>SUBTOTAL(9,'ocenění 12.2.2021'!E1:E220)</f>
        <v>14395127420</v>
      </c>
      <c r="C2" s="36"/>
      <c r="D2" s="36">
        <f>IF(B2&lt;J5,"0000",IF(B2&lt;J4,"000",IF(B2&lt;J3,"00",IF(B2&lt;J2,"0",B2))))</f>
        <v>14395127420</v>
      </c>
      <c r="E2" s="36"/>
      <c r="F2" s="36"/>
      <c r="G2" s="36"/>
      <c r="H2" s="36"/>
      <c r="I2" s="36"/>
      <c r="J2" s="36">
        <v>9999999</v>
      </c>
      <c r="K2" s="36"/>
    </row>
    <row r="3" spans="1:11" x14ac:dyDescent="0.25">
      <c r="A3" s="36"/>
      <c r="B3" s="36"/>
      <c r="C3" s="36"/>
      <c r="D3" s="36">
        <f>IF(B2=D2,D2,_xlfn.CONCAT(D2,B2))</f>
        <v>14395127420</v>
      </c>
      <c r="E3" s="36"/>
      <c r="F3" s="36"/>
      <c r="G3" s="36"/>
      <c r="H3" s="36"/>
      <c r="I3" s="36"/>
      <c r="J3" s="36">
        <v>999999</v>
      </c>
      <c r="K3" s="36"/>
    </row>
    <row r="4" spans="1:11" x14ac:dyDescent="0.25">
      <c r="A4" s="36"/>
      <c r="B4" s="36"/>
      <c r="C4" s="36"/>
      <c r="D4" s="36"/>
      <c r="E4" s="36"/>
      <c r="F4" s="36"/>
      <c r="G4" s="36"/>
      <c r="H4" s="36"/>
      <c r="I4" s="36"/>
      <c r="J4" s="36">
        <v>99999</v>
      </c>
      <c r="K4" s="36"/>
    </row>
    <row r="5" spans="1:11" x14ac:dyDescent="0.25">
      <c r="A5" s="36"/>
      <c r="B5" s="36" t="s">
        <v>428</v>
      </c>
      <c r="C5" s="36"/>
      <c r="D5" s="36"/>
      <c r="E5" s="36"/>
      <c r="F5" s="36"/>
      <c r="G5" s="36"/>
      <c r="H5" s="36"/>
      <c r="I5" s="36"/>
      <c r="J5" s="36">
        <v>9999</v>
      </c>
      <c r="K5" s="36"/>
    </row>
    <row r="6" spans="1:11" x14ac:dyDescent="0.25">
      <c r="A6" s="36"/>
      <c r="B6" s="36" t="e">
        <f>VLOOKUP(B2,'ocenění 12.2.2021'!E:K,6,0)</f>
        <v>#N/A</v>
      </c>
      <c r="C6" s="36"/>
      <c r="D6" s="36"/>
      <c r="E6" s="36"/>
      <c r="F6" s="36"/>
      <c r="G6" s="36"/>
      <c r="H6" s="36"/>
      <c r="I6" s="36"/>
      <c r="J6" s="36"/>
      <c r="K6" s="36"/>
    </row>
    <row r="7" spans="1:11" x14ac:dyDescent="0.25">
      <c r="A7" s="36"/>
      <c r="B7" s="36" t="e">
        <f>VLOOKUP(B2,'ocenění 12.2.2021'!E:K,7,0)</f>
        <v>#N/A</v>
      </c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5">
      <c r="A10" s="36"/>
      <c r="B10" s="36">
        <f>SUBTOTAL(9,'ocenění 12.2.2021'!G1:G220)</f>
        <v>13413.540000000045</v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ocenění 12.2.2021</vt:lpstr>
      <vt:lpstr>Zápis o převzetí k tisku</vt:lpstr>
      <vt:lpstr>vzorce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Hazdrová Martina</cp:lastModifiedBy>
  <cp:lastPrinted>2021-03-12T10:40:30Z</cp:lastPrinted>
  <dcterms:created xsi:type="dcterms:W3CDTF">2021-02-11T17:26:43Z</dcterms:created>
  <dcterms:modified xsi:type="dcterms:W3CDTF">2021-03-12T11:16:27Z</dcterms:modified>
</cp:coreProperties>
</file>